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18915" windowHeight="7485"/>
  </bookViews>
  <sheets>
    <sheet name="Freistehende Ladung" sheetId="1" r:id="rId1"/>
    <sheet name="Formschluss nach vorne" sheetId="2" r:id="rId2"/>
    <sheet name="zahlen" sheetId="4" state="hidden" r:id="rId3"/>
  </sheets>
  <definedNames>
    <definedName name="zahlen">zahlen!$A$1:$A$2</definedName>
  </definedNames>
  <calcPr calcId="125725"/>
</workbook>
</file>

<file path=xl/calcChain.xml><?xml version="1.0" encoding="utf-8"?>
<calcChain xmlns="http://schemas.openxmlformats.org/spreadsheetml/2006/main">
  <c r="K27" i="2"/>
  <c r="J27"/>
  <c r="I27"/>
  <c r="H27"/>
  <c r="G27"/>
  <c r="F27"/>
  <c r="E27"/>
  <c r="D27"/>
  <c r="C27"/>
  <c r="K26"/>
  <c r="J26"/>
  <c r="I26"/>
  <c r="H26"/>
  <c r="G26"/>
  <c r="F26"/>
  <c r="E26"/>
  <c r="D26"/>
  <c r="C26"/>
  <c r="K25"/>
  <c r="J25"/>
  <c r="I25"/>
  <c r="H25"/>
  <c r="G25"/>
  <c r="F25"/>
  <c r="E25"/>
  <c r="D25"/>
  <c r="C25"/>
  <c r="K24"/>
  <c r="J24"/>
  <c r="I24"/>
  <c r="H24"/>
  <c r="G24"/>
  <c r="F24"/>
  <c r="E24"/>
  <c r="D24"/>
  <c r="C24"/>
  <c r="K23"/>
  <c r="J23"/>
  <c r="I23"/>
  <c r="H23"/>
  <c r="G23"/>
  <c r="F23"/>
  <c r="E23"/>
  <c r="D23"/>
  <c r="C23"/>
  <c r="K22"/>
  <c r="J22"/>
  <c r="I22"/>
  <c r="H22"/>
  <c r="G22"/>
  <c r="F22"/>
  <c r="E22"/>
  <c r="D22"/>
  <c r="C22"/>
  <c r="K21"/>
  <c r="J21"/>
  <c r="I21"/>
  <c r="H21"/>
  <c r="G21"/>
  <c r="F21"/>
  <c r="E21"/>
  <c r="D21"/>
  <c r="C21"/>
  <c r="K20"/>
  <c r="J20"/>
  <c r="I20"/>
  <c r="H20"/>
  <c r="G20"/>
  <c r="F20"/>
  <c r="E20"/>
  <c r="D20"/>
  <c r="C20"/>
  <c r="K19"/>
  <c r="J19"/>
  <c r="I19"/>
  <c r="H19"/>
  <c r="G19"/>
  <c r="F19"/>
  <c r="E19"/>
  <c r="D19"/>
  <c r="C19"/>
  <c r="K18"/>
  <c r="J18"/>
  <c r="I18"/>
  <c r="H18"/>
  <c r="G18"/>
  <c r="F18"/>
  <c r="E18"/>
  <c r="D18"/>
  <c r="C18"/>
  <c r="K17"/>
  <c r="J17"/>
  <c r="I17"/>
  <c r="H17"/>
  <c r="G17"/>
  <c r="F17"/>
  <c r="E17"/>
  <c r="D17"/>
  <c r="C17"/>
  <c r="K16"/>
  <c r="J16"/>
  <c r="I16"/>
  <c r="H16"/>
  <c r="G16"/>
  <c r="F16"/>
  <c r="E16"/>
  <c r="D16"/>
  <c r="C16"/>
  <c r="K15"/>
  <c r="J15"/>
  <c r="I15"/>
  <c r="H15"/>
  <c r="G15"/>
  <c r="F15"/>
  <c r="E15"/>
  <c r="D15"/>
  <c r="C15"/>
  <c r="K14"/>
  <c r="J14"/>
  <c r="I14"/>
  <c r="H14"/>
  <c r="G14"/>
  <c r="F14"/>
  <c r="E14"/>
  <c r="D14"/>
  <c r="C14"/>
  <c r="K13"/>
  <c r="J13"/>
  <c r="I13"/>
  <c r="H13"/>
  <c r="G13"/>
  <c r="F13"/>
  <c r="E13"/>
  <c r="D13"/>
  <c r="C13"/>
  <c r="K12"/>
  <c r="J12"/>
  <c r="I12"/>
  <c r="H12"/>
  <c r="G12"/>
  <c r="F12"/>
  <c r="E12"/>
  <c r="D12"/>
  <c r="C12"/>
  <c r="K11"/>
  <c r="J11"/>
  <c r="I11"/>
  <c r="H11"/>
  <c r="G11"/>
  <c r="F11"/>
  <c r="E11"/>
  <c r="D11"/>
  <c r="C11"/>
  <c r="K10"/>
  <c r="J10"/>
  <c r="I10"/>
  <c r="H10"/>
  <c r="G10"/>
  <c r="F10"/>
  <c r="E10"/>
  <c r="D10"/>
  <c r="C10"/>
  <c r="K9"/>
  <c r="J9"/>
  <c r="I9"/>
  <c r="H9"/>
  <c r="G9"/>
  <c r="F9"/>
  <c r="E9"/>
  <c r="D9"/>
  <c r="C9"/>
  <c r="K27" i="1"/>
  <c r="J27"/>
  <c r="I27"/>
  <c r="H27"/>
  <c r="G27"/>
  <c r="F27"/>
  <c r="E27"/>
  <c r="D27"/>
  <c r="C27"/>
  <c r="K26"/>
  <c r="J26"/>
  <c r="I26"/>
  <c r="H26"/>
  <c r="G26"/>
  <c r="F26"/>
  <c r="E26"/>
  <c r="D26"/>
  <c r="C26"/>
  <c r="K25"/>
  <c r="J25"/>
  <c r="I25"/>
  <c r="H25"/>
  <c r="G25"/>
  <c r="F25"/>
  <c r="E25"/>
  <c r="D25"/>
  <c r="C25"/>
  <c r="K24"/>
  <c r="J24"/>
  <c r="I24"/>
  <c r="H24"/>
  <c r="G24"/>
  <c r="F24"/>
  <c r="E24"/>
  <c r="D24"/>
  <c r="C24"/>
  <c r="K23"/>
  <c r="J23"/>
  <c r="I23"/>
  <c r="H23"/>
  <c r="G23"/>
  <c r="F23"/>
  <c r="E23"/>
  <c r="D23"/>
  <c r="C23"/>
  <c r="K22"/>
  <c r="J22"/>
  <c r="I22"/>
  <c r="H22"/>
  <c r="G22"/>
  <c r="F22"/>
  <c r="E22"/>
  <c r="D22"/>
  <c r="C22"/>
  <c r="K21"/>
  <c r="J21"/>
  <c r="I21"/>
  <c r="H21"/>
  <c r="G21"/>
  <c r="F21"/>
  <c r="E21"/>
  <c r="D21"/>
  <c r="C21"/>
  <c r="K20"/>
  <c r="J20"/>
  <c r="I20"/>
  <c r="H20"/>
  <c r="G20"/>
  <c r="F20"/>
  <c r="E20"/>
  <c r="D20"/>
  <c r="C20"/>
  <c r="K19"/>
  <c r="J19"/>
  <c r="I19"/>
  <c r="H19"/>
  <c r="G19"/>
  <c r="F19"/>
  <c r="E19"/>
  <c r="D19"/>
  <c r="C19"/>
  <c r="K18"/>
  <c r="J18"/>
  <c r="I18"/>
  <c r="H18"/>
  <c r="G18"/>
  <c r="F18"/>
  <c r="E18"/>
  <c r="D18"/>
  <c r="C18"/>
  <c r="K17"/>
  <c r="J17"/>
  <c r="I17"/>
  <c r="H17"/>
  <c r="G17"/>
  <c r="F17"/>
  <c r="E17"/>
  <c r="D17"/>
  <c r="C17"/>
  <c r="K16"/>
  <c r="J16"/>
  <c r="I16"/>
  <c r="H16"/>
  <c r="G16"/>
  <c r="F16"/>
  <c r="E16"/>
  <c r="D16"/>
  <c r="C16"/>
  <c r="K15"/>
  <c r="J15"/>
  <c r="I15"/>
  <c r="H15"/>
  <c r="G15"/>
  <c r="F15"/>
  <c r="E15"/>
  <c r="D15"/>
  <c r="C15"/>
  <c r="K14"/>
  <c r="J14"/>
  <c r="I14"/>
  <c r="H14"/>
  <c r="G14"/>
  <c r="F14"/>
  <c r="E14"/>
  <c r="D14"/>
  <c r="C14"/>
  <c r="K13"/>
  <c r="J13"/>
  <c r="I13"/>
  <c r="H13"/>
  <c r="G13"/>
  <c r="F13"/>
  <c r="E13"/>
  <c r="D13"/>
  <c r="C13"/>
  <c r="K12"/>
  <c r="J12"/>
  <c r="I12"/>
  <c r="H12"/>
  <c r="G12"/>
  <c r="F12"/>
  <c r="E12"/>
  <c r="D12"/>
  <c r="C12"/>
  <c r="K11"/>
  <c r="J11"/>
  <c r="I11"/>
  <c r="H11"/>
  <c r="G11"/>
  <c r="F11"/>
  <c r="E11"/>
  <c r="D11"/>
  <c r="C11"/>
  <c r="K10"/>
  <c r="J10"/>
  <c r="I10"/>
  <c r="H10"/>
  <c r="G10"/>
  <c r="F10"/>
  <c r="E10"/>
  <c r="D10"/>
  <c r="C10"/>
  <c r="K9"/>
  <c r="J9"/>
  <c r="I9"/>
  <c r="H9"/>
  <c r="G9"/>
  <c r="F9"/>
  <c r="E9"/>
  <c r="D9"/>
  <c r="C9"/>
</calcChain>
</file>

<file path=xl/sharedStrings.xml><?xml version="1.0" encoding="utf-8"?>
<sst xmlns="http://schemas.openxmlformats.org/spreadsheetml/2006/main" count="50" uniqueCount="26">
  <si>
    <t>Niederzurren im Straßentransport nach EN 12195-1</t>
  </si>
  <si>
    <t xml:space="preserve">Sicherung nicht kippgefährdeter, freistehender </t>
  </si>
  <si>
    <t>Ladeeinheiten gegen Rutschen</t>
  </si>
  <si>
    <t>Ergebnis  -  Anzahl der erforderlichen Zurrmittel</t>
  </si>
  <si>
    <t>Vorspannkraft STF daN</t>
  </si>
  <si>
    <t>k-Faktor *</t>
  </si>
  <si>
    <t>Vertikalwinkel der Zurrung α</t>
  </si>
  <si>
    <r>
      <t xml:space="preserve"> Dyn. Reibbeiwert</t>
    </r>
    <r>
      <rPr>
        <sz val="8"/>
        <rFont val="Symbol"/>
        <family val="1"/>
        <charset val="2"/>
      </rPr>
      <t xml:space="preserve"> m</t>
    </r>
    <r>
      <rPr>
        <vertAlign val="subscript"/>
        <sz val="8"/>
        <rFont val="Arial"/>
        <family val="2"/>
      </rPr>
      <t>D</t>
    </r>
  </si>
  <si>
    <t>Ladungsgewicht in kg</t>
  </si>
  <si>
    <t>trocken</t>
  </si>
  <si>
    <t>nass</t>
  </si>
  <si>
    <t>fettig</t>
  </si>
  <si>
    <t>Holz auf Holz</t>
  </si>
  <si>
    <t>0,20  -  0,50</t>
  </si>
  <si>
    <t>0,20  -  0,25</t>
  </si>
  <si>
    <t>0,05  -  0,15</t>
  </si>
  <si>
    <t>Metall auf Holz</t>
  </si>
  <si>
    <t>0,02  -  0,10</t>
  </si>
  <si>
    <t>Metall auf Metall</t>
  </si>
  <si>
    <t>0,10  -  0,25</t>
  </si>
  <si>
    <t>0,10  -  0,20</t>
  </si>
  <si>
    <t>0,01  -  0,10</t>
  </si>
  <si>
    <t>Sicherung nicht kippgefährdeter Ladeeinheiten gegen Rutschen</t>
  </si>
  <si>
    <t>Ladung nach vorne blockiert (z.B. Formschluss zur Stirnwand)</t>
  </si>
  <si>
    <r>
      <t xml:space="preserve">
</t>
    </r>
    <r>
      <rPr>
        <b/>
        <sz val="14"/>
        <color rgb="FFFF0000"/>
        <rFont val="Arial"/>
        <family val="2"/>
      </rPr>
      <t>Generell müssen immer mindestens 2 Gurte verwendet werden, auch wenn die Berechnungen etwas anderes ergeben!</t>
    </r>
    <r>
      <rPr>
        <b/>
        <sz val="10"/>
        <rFont val="Arial"/>
        <family val="2"/>
      </rPr>
      <t xml:space="preserve">
</t>
    </r>
  </si>
  <si>
    <t>Generell müssen immer mindestens 2 Gurte verwendet werden, auch wenn die Berechnungen etwas anderes ergeben!</t>
  </si>
</sst>
</file>

<file path=xl/styles.xml><?xml version="1.0" encoding="utf-8"?>
<styleSheet xmlns="http://schemas.openxmlformats.org/spreadsheetml/2006/main">
  <numFmts count="2">
    <numFmt numFmtId="164" formatCode="0.0"/>
    <numFmt numFmtId="165" formatCode="0&quot;°&quot;"/>
  </numFmts>
  <fonts count="16">
    <font>
      <sz val="11"/>
      <color theme="1"/>
      <name val="Calibri"/>
      <family val="2"/>
      <scheme val="minor"/>
    </font>
    <font>
      <b/>
      <sz val="14"/>
      <name val="Arial"/>
      <family val="2"/>
    </font>
    <font>
      <b/>
      <sz val="24"/>
      <name val="Arial"/>
      <family val="2"/>
      <charset val="238"/>
    </font>
    <font>
      <sz val="10"/>
      <name val="Arial"/>
      <family val="2"/>
    </font>
    <font>
      <b/>
      <sz val="12"/>
      <name val="Arial"/>
      <family val="2"/>
    </font>
    <font>
      <b/>
      <sz val="16"/>
      <name val="Arial"/>
      <family val="2"/>
    </font>
    <font>
      <sz val="8"/>
      <name val="Arial"/>
      <family val="2"/>
    </font>
    <font>
      <b/>
      <sz val="16"/>
      <name val="Arial"/>
      <family val="2"/>
      <charset val="238"/>
    </font>
    <font>
      <sz val="8"/>
      <name val="Symbol"/>
      <family val="1"/>
      <charset val="2"/>
    </font>
    <font>
      <vertAlign val="subscript"/>
      <sz val="8"/>
      <name val="Arial"/>
      <family val="2"/>
    </font>
    <font>
      <b/>
      <sz val="10"/>
      <name val="Arial"/>
      <family val="2"/>
    </font>
    <font>
      <b/>
      <sz val="8"/>
      <name val="Arial"/>
      <family val="2"/>
    </font>
    <font>
      <sz val="20"/>
      <color theme="1"/>
      <name val="Calibri"/>
      <family val="2"/>
      <scheme val="minor"/>
    </font>
    <font>
      <b/>
      <sz val="12"/>
      <color rgb="FFFF0000"/>
      <name val="Arial"/>
      <family val="2"/>
    </font>
    <font>
      <b/>
      <sz val="14"/>
      <color rgb="FFFF0000"/>
      <name val="Arial"/>
      <family val="2"/>
    </font>
    <font>
      <sz val="14"/>
      <color theme="1"/>
      <name val="Calibri"/>
      <family val="2"/>
      <scheme val="minor"/>
    </font>
  </fonts>
  <fills count="11">
    <fill>
      <patternFill patternType="none"/>
    </fill>
    <fill>
      <patternFill patternType="gray125"/>
    </fill>
    <fill>
      <patternFill patternType="solid">
        <fgColor indexed="9"/>
        <bgColor indexed="64"/>
      </patternFill>
    </fill>
    <fill>
      <patternFill patternType="gray0625">
        <bgColor indexed="42"/>
      </patternFill>
    </fill>
    <fill>
      <patternFill patternType="gray0625">
        <bgColor indexed="43"/>
      </patternFill>
    </fill>
    <fill>
      <patternFill patternType="gray0625">
        <bgColor indexed="52"/>
      </patternFill>
    </fill>
    <fill>
      <patternFill patternType="gray0625">
        <bgColor indexed="22"/>
      </patternFill>
    </fill>
    <fill>
      <patternFill patternType="solid">
        <fgColor indexed="42"/>
        <bgColor indexed="64"/>
      </patternFill>
    </fill>
    <fill>
      <patternFill patternType="solid">
        <fgColor indexed="43"/>
        <bgColor indexed="64"/>
      </patternFill>
    </fill>
    <fill>
      <patternFill patternType="solid">
        <fgColor indexed="52"/>
        <bgColor indexed="64"/>
      </patternFill>
    </fill>
    <fill>
      <patternFill patternType="solid">
        <fgColor indexed="22"/>
        <bgColor indexed="64"/>
      </patternFill>
    </fill>
  </fills>
  <borders count="39">
    <border>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97">
    <xf numFmtId="0" fontId="0" fillId="0" borderId="0" xfId="0"/>
    <xf numFmtId="0" fontId="2" fillId="2" borderId="0" xfId="0" applyFont="1" applyFill="1" applyBorder="1" applyAlignment="1" applyProtection="1">
      <alignment horizontal="left"/>
    </xf>
    <xf numFmtId="0" fontId="3" fillId="0" borderId="0" xfId="0" applyFont="1" applyFill="1" applyBorder="1" applyProtection="1"/>
    <xf numFmtId="0" fontId="5" fillId="2" borderId="0" xfId="0" applyFont="1" applyFill="1" applyBorder="1" applyAlignment="1" applyProtection="1">
      <alignment horizontal="center"/>
    </xf>
    <xf numFmtId="0" fontId="3" fillId="2" borderId="0" xfId="0" applyFont="1" applyFill="1" applyBorder="1" applyAlignment="1" applyProtection="1">
      <alignment vertical="center"/>
    </xf>
    <xf numFmtId="0" fontId="3" fillId="0" borderId="0" xfId="0" applyFont="1" applyFill="1" applyBorder="1" applyAlignment="1" applyProtection="1">
      <alignment vertical="center"/>
    </xf>
    <xf numFmtId="0" fontId="10" fillId="3" borderId="1" xfId="0" applyFont="1" applyFill="1" applyBorder="1" applyAlignment="1" applyProtection="1">
      <alignment horizontal="center" vertical="center"/>
      <protection locked="0"/>
    </xf>
    <xf numFmtId="0" fontId="10" fillId="3" borderId="2" xfId="0" applyFont="1" applyFill="1" applyBorder="1" applyAlignment="1" applyProtection="1">
      <alignment horizontal="center" vertical="center"/>
      <protection locked="0"/>
    </xf>
    <xf numFmtId="0" fontId="10" fillId="4" borderId="1" xfId="0" applyFont="1" applyFill="1" applyBorder="1" applyAlignment="1" applyProtection="1">
      <alignment horizontal="center" vertical="center"/>
      <protection locked="0"/>
    </xf>
    <xf numFmtId="0" fontId="10" fillId="4" borderId="2" xfId="0" applyFont="1" applyFill="1" applyBorder="1" applyAlignment="1" applyProtection="1">
      <alignment horizontal="center" vertical="center"/>
      <protection locked="0"/>
    </xf>
    <xf numFmtId="0" fontId="10" fillId="5" borderId="1" xfId="0" applyFont="1" applyFill="1" applyBorder="1" applyAlignment="1" applyProtection="1">
      <alignment horizontal="center" vertical="center"/>
      <protection locked="0"/>
    </xf>
    <xf numFmtId="0" fontId="10" fillId="5" borderId="3" xfId="0" applyFont="1" applyFill="1" applyBorder="1" applyAlignment="1" applyProtection="1">
      <alignment horizontal="center" vertical="center"/>
      <protection locked="0"/>
    </xf>
    <xf numFmtId="0" fontId="4" fillId="6" borderId="4" xfId="0" applyFont="1" applyFill="1" applyBorder="1" applyAlignment="1" applyProtection="1">
      <alignment horizontal="center" vertical="center"/>
      <protection locked="0"/>
    </xf>
    <xf numFmtId="0" fontId="4" fillId="7" borderId="4" xfId="0" applyFont="1" applyFill="1" applyBorder="1" applyAlignment="1" applyProtection="1">
      <alignment horizontal="center" vertical="center"/>
    </xf>
    <xf numFmtId="0" fontId="4" fillId="8" borderId="4" xfId="0" applyFont="1" applyFill="1" applyBorder="1" applyAlignment="1" applyProtection="1">
      <alignment horizontal="center" vertical="center"/>
    </xf>
    <xf numFmtId="0" fontId="4" fillId="9" borderId="4" xfId="0" applyFont="1" applyFill="1" applyBorder="1" applyAlignment="1" applyProtection="1">
      <alignment horizontal="center" vertical="center"/>
    </xf>
    <xf numFmtId="0" fontId="4" fillId="9" borderId="5" xfId="0" applyFont="1" applyFill="1" applyBorder="1" applyAlignment="1" applyProtection="1">
      <alignment horizontal="center" vertical="center"/>
    </xf>
    <xf numFmtId="0" fontId="10" fillId="0" borderId="6" xfId="0" applyFont="1" applyBorder="1" applyAlignment="1" applyProtection="1">
      <alignment horizontal="center" vertical="top" wrapText="1"/>
    </xf>
    <xf numFmtId="0" fontId="10" fillId="0" borderId="7" xfId="0" applyFont="1" applyBorder="1" applyAlignment="1" applyProtection="1">
      <alignment horizontal="center" vertical="top" wrapText="1"/>
    </xf>
    <xf numFmtId="0" fontId="10" fillId="0" borderId="8" xfId="0" applyFont="1" applyBorder="1" applyAlignment="1" applyProtection="1">
      <alignment horizontal="center" vertical="top" wrapText="1"/>
    </xf>
    <xf numFmtId="0" fontId="3" fillId="0" borderId="9" xfId="0" applyFont="1" applyFill="1" applyBorder="1" applyAlignment="1" applyProtection="1">
      <alignment horizontal="center" vertical="top" wrapText="1"/>
    </xf>
    <xf numFmtId="0" fontId="3" fillId="0" borderId="2" xfId="0" applyFont="1" applyFill="1" applyBorder="1" applyAlignment="1" applyProtection="1">
      <alignment horizontal="center" vertical="top" wrapText="1"/>
    </xf>
    <xf numFmtId="0" fontId="4" fillId="6" borderId="10" xfId="0" applyFont="1" applyFill="1" applyBorder="1" applyAlignment="1" applyProtection="1">
      <alignment horizontal="center" vertical="center"/>
      <protection locked="0"/>
    </xf>
    <xf numFmtId="0" fontId="4" fillId="7" borderId="10" xfId="0" applyFont="1" applyFill="1" applyBorder="1" applyAlignment="1" applyProtection="1">
      <alignment horizontal="center" vertical="center"/>
    </xf>
    <xf numFmtId="0" fontId="4" fillId="8" borderId="10" xfId="0" applyFont="1" applyFill="1" applyBorder="1" applyAlignment="1" applyProtection="1">
      <alignment horizontal="center" vertical="center"/>
    </xf>
    <xf numFmtId="0" fontId="4" fillId="9" borderId="10" xfId="0" applyFont="1" applyFill="1" applyBorder="1" applyAlignment="1" applyProtection="1">
      <alignment horizontal="center" vertical="center"/>
    </xf>
    <xf numFmtId="0" fontId="4" fillId="9" borderId="11" xfId="0" applyFont="1" applyFill="1" applyBorder="1" applyAlignment="1" applyProtection="1">
      <alignment horizontal="center" vertical="center"/>
    </xf>
    <xf numFmtId="0" fontId="10" fillId="5" borderId="2" xfId="0" applyFont="1" applyFill="1" applyBorder="1" applyAlignment="1" applyProtection="1">
      <alignment horizontal="center" vertical="center"/>
      <protection locked="0"/>
    </xf>
    <xf numFmtId="0" fontId="10" fillId="0" borderId="6" xfId="0" applyFont="1" applyBorder="1" applyAlignment="1" applyProtection="1">
      <alignment horizontal="center" vertical="center" wrapText="1"/>
    </xf>
    <xf numFmtId="0" fontId="11" fillId="0" borderId="7" xfId="0" applyFont="1" applyBorder="1" applyAlignment="1" applyProtection="1">
      <alignment horizontal="center" vertical="center" wrapText="1"/>
    </xf>
    <xf numFmtId="0" fontId="11" fillId="0" borderId="8" xfId="0" applyFont="1" applyBorder="1" applyAlignment="1" applyProtection="1">
      <alignment horizontal="center" vertical="center" wrapText="1"/>
    </xf>
    <xf numFmtId="0" fontId="0" fillId="0" borderId="0" xfId="0" applyProtection="1"/>
    <xf numFmtId="0" fontId="12" fillId="0" borderId="0" xfId="0" applyFont="1"/>
    <xf numFmtId="0" fontId="1" fillId="0" borderId="29" xfId="0" applyNumberFormat="1" applyFont="1" applyFill="1" applyBorder="1" applyAlignment="1" applyProtection="1">
      <alignment horizontal="center" vertical="center"/>
    </xf>
    <xf numFmtId="0" fontId="1" fillId="0" borderId="30" xfId="0" applyNumberFormat="1" applyFont="1" applyFill="1" applyBorder="1" applyAlignment="1" applyProtection="1">
      <alignment horizontal="center" vertical="center"/>
    </xf>
    <xf numFmtId="0" fontId="1" fillId="0" borderId="31" xfId="0" applyNumberFormat="1" applyFont="1" applyFill="1" applyBorder="1" applyAlignment="1" applyProtection="1">
      <alignment horizontal="center" vertical="center"/>
    </xf>
    <xf numFmtId="0" fontId="13" fillId="0" borderId="32" xfId="0" applyNumberFormat="1" applyFont="1" applyFill="1" applyBorder="1" applyAlignment="1" applyProtection="1">
      <alignment horizontal="center" vertical="center"/>
    </xf>
    <xf numFmtId="0" fontId="13" fillId="0" borderId="0" xfId="0" applyNumberFormat="1" applyFont="1" applyFill="1" applyBorder="1" applyAlignment="1" applyProtection="1">
      <alignment horizontal="center" vertical="center"/>
    </xf>
    <xf numFmtId="0" fontId="13" fillId="0" borderId="33" xfId="0" applyNumberFormat="1" applyFont="1" applyFill="1" applyBorder="1" applyAlignment="1" applyProtection="1">
      <alignment horizontal="center" vertical="center"/>
    </xf>
    <xf numFmtId="0" fontId="4" fillId="0" borderId="12" xfId="0" applyFont="1" applyFill="1" applyBorder="1" applyAlignment="1" applyProtection="1">
      <alignment horizontal="center" vertical="center"/>
    </xf>
    <xf numFmtId="0" fontId="4" fillId="0" borderId="13" xfId="0" applyFont="1" applyFill="1" applyBorder="1" applyAlignment="1" applyProtection="1">
      <alignment horizontal="center" vertical="center"/>
    </xf>
    <xf numFmtId="0" fontId="4" fillId="0" borderId="34" xfId="0" applyFont="1" applyFill="1" applyBorder="1" applyAlignment="1" applyProtection="1">
      <alignment horizontal="center" vertical="center"/>
    </xf>
    <xf numFmtId="0" fontId="6" fillId="10" borderId="35" xfId="0" applyFont="1" applyFill="1" applyBorder="1" applyAlignment="1" applyProtection="1">
      <alignment horizontal="center" vertical="center"/>
    </xf>
    <xf numFmtId="0" fontId="6" fillId="10" borderId="9" xfId="0" applyFont="1" applyFill="1" applyBorder="1" applyAlignment="1" applyProtection="1">
      <alignment horizontal="center" vertical="center"/>
    </xf>
    <xf numFmtId="0" fontId="7" fillId="6" borderId="17" xfId="0" applyFont="1" applyFill="1" applyBorder="1" applyAlignment="1" applyProtection="1">
      <alignment horizontal="center" vertical="center"/>
      <protection locked="0"/>
    </xf>
    <xf numFmtId="0" fontId="7" fillId="6" borderId="36" xfId="0" applyFont="1" applyFill="1" applyBorder="1" applyAlignment="1" applyProtection="1">
      <alignment horizontal="center" vertical="center"/>
      <protection locked="0"/>
    </xf>
    <xf numFmtId="0" fontId="7" fillId="6" borderId="37" xfId="0" applyFont="1" applyFill="1" applyBorder="1" applyAlignment="1" applyProtection="1">
      <alignment horizontal="center" vertical="center"/>
      <protection locked="0"/>
    </xf>
    <xf numFmtId="0" fontId="6" fillId="10" borderId="14" xfId="0" applyFont="1" applyFill="1" applyBorder="1" applyAlignment="1" applyProtection="1">
      <alignment horizontal="center" vertical="center"/>
    </xf>
    <xf numFmtId="0" fontId="6" fillId="10" borderId="22" xfId="0" applyFont="1" applyFill="1" applyBorder="1" applyAlignment="1" applyProtection="1">
      <alignment horizontal="center" vertical="center"/>
    </xf>
    <xf numFmtId="164" fontId="7" fillId="6" borderId="6" xfId="0" applyNumberFormat="1" applyFont="1" applyFill="1" applyBorder="1" applyAlignment="1" applyProtection="1">
      <alignment horizontal="center" vertical="center"/>
      <protection locked="0"/>
    </xf>
    <xf numFmtId="164" fontId="7" fillId="6" borderId="7" xfId="0" applyNumberFormat="1" applyFont="1" applyFill="1" applyBorder="1" applyAlignment="1" applyProtection="1">
      <alignment horizontal="center" vertical="center"/>
      <protection locked="0"/>
    </xf>
    <xf numFmtId="164" fontId="7" fillId="6" borderId="23" xfId="0" applyNumberFormat="1" applyFont="1" applyFill="1" applyBorder="1" applyAlignment="1" applyProtection="1">
      <alignment horizontal="center" vertical="center"/>
      <protection locked="0"/>
    </xf>
    <xf numFmtId="0" fontId="6" fillId="10" borderId="24" xfId="0" applyFont="1" applyFill="1" applyBorder="1" applyAlignment="1" applyProtection="1">
      <alignment horizontal="center" vertical="center"/>
    </xf>
    <xf numFmtId="0" fontId="6" fillId="10" borderId="25" xfId="0" applyFont="1" applyFill="1" applyBorder="1" applyAlignment="1" applyProtection="1">
      <alignment horizontal="center" vertical="center"/>
    </xf>
    <xf numFmtId="165" fontId="4" fillId="3" borderId="26" xfId="0" applyNumberFormat="1" applyFont="1" applyFill="1" applyBorder="1" applyAlignment="1" applyProtection="1">
      <alignment horizontal="center" vertical="center"/>
      <protection locked="0"/>
    </xf>
    <xf numFmtId="165" fontId="4" fillId="3" borderId="25" xfId="0" applyNumberFormat="1" applyFont="1" applyFill="1" applyBorder="1" applyAlignment="1" applyProtection="1">
      <alignment horizontal="center" vertical="center"/>
      <protection locked="0"/>
    </xf>
    <xf numFmtId="165" fontId="4" fillId="3" borderId="27" xfId="0" applyNumberFormat="1" applyFont="1" applyFill="1" applyBorder="1" applyAlignment="1" applyProtection="1">
      <alignment horizontal="center" vertical="center"/>
      <protection locked="0"/>
    </xf>
    <xf numFmtId="165" fontId="4" fillId="4" borderId="26" xfId="0" applyNumberFormat="1" applyFont="1" applyFill="1" applyBorder="1" applyAlignment="1" applyProtection="1">
      <alignment horizontal="center" vertical="center"/>
      <protection locked="0"/>
    </xf>
    <xf numFmtId="165" fontId="4" fillId="4" borderId="25" xfId="0" applyNumberFormat="1" applyFont="1" applyFill="1" applyBorder="1" applyAlignment="1" applyProtection="1">
      <alignment horizontal="center" vertical="center"/>
      <protection locked="0"/>
    </xf>
    <xf numFmtId="165" fontId="4" fillId="4" borderId="27" xfId="0" applyNumberFormat="1" applyFont="1" applyFill="1" applyBorder="1" applyAlignment="1" applyProtection="1">
      <alignment horizontal="center" vertical="center"/>
      <protection locked="0"/>
    </xf>
    <xf numFmtId="165" fontId="4" fillId="5" borderId="26" xfId="0" applyNumberFormat="1" applyFont="1" applyFill="1" applyBorder="1" applyAlignment="1" applyProtection="1">
      <alignment horizontal="center" vertical="center"/>
      <protection locked="0"/>
    </xf>
    <xf numFmtId="165" fontId="4" fillId="5" borderId="25" xfId="0" applyNumberFormat="1" applyFont="1" applyFill="1" applyBorder="1" applyAlignment="1" applyProtection="1">
      <alignment horizontal="center" vertical="center"/>
      <protection locked="0"/>
    </xf>
    <xf numFmtId="165" fontId="4" fillId="5" borderId="28" xfId="0" applyNumberFormat="1" applyFont="1" applyFill="1" applyBorder="1" applyAlignment="1" applyProtection="1">
      <alignment horizontal="center" vertical="center"/>
      <protection locked="0"/>
    </xf>
    <xf numFmtId="0" fontId="6" fillId="10" borderId="12" xfId="0" applyFont="1" applyFill="1" applyBorder="1" applyAlignment="1" applyProtection="1">
      <alignment horizontal="center" vertical="center"/>
    </xf>
    <xf numFmtId="0" fontId="6" fillId="10" borderId="13" xfId="0" applyFont="1" applyFill="1" applyBorder="1" applyAlignment="1" applyProtection="1">
      <alignment horizontal="center" vertical="center"/>
    </xf>
    <xf numFmtId="0" fontId="4" fillId="10" borderId="14" xfId="0" applyFont="1" applyFill="1" applyBorder="1" applyAlignment="1" applyProtection="1">
      <alignment horizontal="center" vertical="center" textRotation="90"/>
    </xf>
    <xf numFmtId="0" fontId="4" fillId="10" borderId="15" xfId="0" applyFont="1" applyFill="1" applyBorder="1" applyAlignment="1" applyProtection="1">
      <alignment horizontal="center" vertical="center" textRotation="90"/>
    </xf>
    <xf numFmtId="0" fontId="4" fillId="10" borderId="16" xfId="0" applyFont="1" applyFill="1" applyBorder="1" applyAlignment="1" applyProtection="1">
      <alignment horizontal="center" vertical="center" textRotation="90"/>
    </xf>
    <xf numFmtId="0" fontId="3" fillId="0" borderId="17" xfId="0" applyFont="1" applyFill="1" applyBorder="1" applyAlignment="1" applyProtection="1">
      <alignment horizontal="center" vertical="top" wrapText="1"/>
    </xf>
    <xf numFmtId="0" fontId="3" fillId="0" borderId="9" xfId="0" applyFont="1" applyFill="1" applyBorder="1" applyAlignment="1" applyProtection="1">
      <alignment horizontal="center" vertical="top" wrapText="1"/>
    </xf>
    <xf numFmtId="0" fontId="3" fillId="0" borderId="17" xfId="0" applyFont="1" applyFill="1" applyBorder="1" applyAlignment="1" applyProtection="1">
      <alignment horizontal="center" vertical="center" wrapText="1"/>
    </xf>
    <xf numFmtId="0" fontId="3" fillId="0" borderId="9" xfId="0" applyFont="1" applyFill="1" applyBorder="1" applyAlignment="1" applyProtection="1">
      <alignment horizontal="center" vertical="center" wrapText="1"/>
    </xf>
    <xf numFmtId="0" fontId="6" fillId="10" borderId="17" xfId="0" applyFont="1" applyFill="1" applyBorder="1" applyAlignment="1" applyProtection="1">
      <alignment horizontal="center" vertical="center"/>
    </xf>
    <xf numFmtId="0" fontId="7" fillId="6" borderId="9" xfId="0" applyFont="1" applyFill="1" applyBorder="1" applyAlignment="1" applyProtection="1">
      <alignment horizontal="center" vertical="center"/>
      <protection locked="0"/>
    </xf>
    <xf numFmtId="164" fontId="7" fillId="6" borderId="8" xfId="0" applyNumberFormat="1" applyFont="1" applyFill="1" applyBorder="1" applyAlignment="1" applyProtection="1">
      <alignment horizontal="center" vertical="center"/>
      <protection locked="0"/>
    </xf>
    <xf numFmtId="0" fontId="4" fillId="10" borderId="22" xfId="0" applyFont="1" applyFill="1" applyBorder="1" applyAlignment="1" applyProtection="1">
      <alignment horizontal="center" vertical="center" textRotation="90"/>
    </xf>
    <xf numFmtId="0" fontId="4" fillId="10" borderId="38" xfId="0" applyFont="1" applyFill="1" applyBorder="1" applyAlignment="1" applyProtection="1">
      <alignment horizontal="center" vertical="center" textRotation="90"/>
    </xf>
    <xf numFmtId="0" fontId="4" fillId="10" borderId="1" xfId="0" applyFont="1" applyFill="1" applyBorder="1" applyAlignment="1" applyProtection="1">
      <alignment horizontal="center" vertical="center" textRotation="90"/>
    </xf>
    <xf numFmtId="0" fontId="0" fillId="0" borderId="0" xfId="0" applyAlignment="1">
      <alignment vertical="center"/>
    </xf>
    <xf numFmtId="0" fontId="10" fillId="0" borderId="6" xfId="0" applyFont="1" applyFill="1" applyBorder="1" applyAlignment="1" applyProtection="1">
      <alignment horizontal="center" vertical="center" wrapText="1"/>
    </xf>
    <xf numFmtId="0" fontId="10" fillId="0" borderId="7" xfId="0" applyFont="1" applyFill="1" applyBorder="1" applyAlignment="1" applyProtection="1">
      <alignment horizontal="center" vertical="center" wrapText="1"/>
    </xf>
    <xf numFmtId="0" fontId="10" fillId="0" borderId="8" xfId="0" applyFont="1" applyFill="1" applyBorder="1" applyAlignment="1" applyProtection="1">
      <alignment horizontal="center" vertical="center" wrapText="1"/>
    </xf>
    <xf numFmtId="0" fontId="10" fillId="0" borderId="18"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10" fillId="0" borderId="19" xfId="0" applyFont="1" applyFill="1" applyBorder="1" applyAlignment="1" applyProtection="1">
      <alignment horizontal="center" vertical="center" wrapText="1"/>
    </xf>
    <xf numFmtId="0" fontId="0" fillId="0" borderId="20" xfId="0" applyBorder="1" applyAlignment="1" applyProtection="1">
      <alignment horizontal="center" vertical="center"/>
    </xf>
    <xf numFmtId="0" fontId="0" fillId="0" borderId="21" xfId="0" applyBorder="1" applyAlignment="1" applyProtection="1">
      <alignment horizontal="center" vertical="center"/>
    </xf>
    <xf numFmtId="0" fontId="0" fillId="0" borderId="2" xfId="0" applyBorder="1" applyAlignment="1" applyProtection="1">
      <alignment horizontal="center" vertical="center"/>
    </xf>
    <xf numFmtId="49" fontId="14" fillId="0" borderId="6" xfId="0" applyNumberFormat="1" applyFont="1" applyFill="1" applyBorder="1" applyAlignment="1" applyProtection="1">
      <alignment horizontal="center" vertical="center" wrapText="1"/>
    </xf>
    <xf numFmtId="0" fontId="15" fillId="0" borderId="7" xfId="0" applyFont="1" applyBorder="1" applyAlignment="1">
      <alignment horizontal="center"/>
    </xf>
    <xf numFmtId="0" fontId="15" fillId="0" borderId="8" xfId="0" applyFont="1" applyBorder="1" applyAlignment="1">
      <alignment horizontal="center"/>
    </xf>
    <xf numFmtId="0" fontId="15" fillId="0" borderId="18" xfId="0" applyFont="1" applyBorder="1" applyAlignment="1">
      <alignment horizontal="center"/>
    </xf>
    <xf numFmtId="0" fontId="15" fillId="0" borderId="0" xfId="0" applyFont="1" applyAlignment="1">
      <alignment horizontal="center"/>
    </xf>
    <xf numFmtId="0" fontId="15" fillId="0" borderId="19" xfId="0" applyFont="1" applyBorder="1" applyAlignment="1">
      <alignment horizontal="center"/>
    </xf>
    <xf numFmtId="0" fontId="15" fillId="0" borderId="20" xfId="0" applyFont="1" applyBorder="1" applyAlignment="1">
      <alignment horizontal="center"/>
    </xf>
    <xf numFmtId="0" fontId="15" fillId="0" borderId="21" xfId="0" applyFont="1" applyBorder="1" applyAlignment="1">
      <alignment horizontal="center"/>
    </xf>
    <xf numFmtId="0" fontId="15" fillId="0" borderId="2" xfId="0" applyFont="1" applyBorder="1" applyAlignment="1">
      <alignment horizontal="center"/>
    </xf>
  </cellXfs>
  <cellStyles count="1">
    <cellStyle name="Standard"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0</xdr:colOff>
      <xdr:row>14</xdr:row>
      <xdr:rowOff>0</xdr:rowOff>
    </xdr:from>
    <xdr:to>
      <xdr:col>17</xdr:col>
      <xdr:colOff>0</xdr:colOff>
      <xdr:row>15</xdr:row>
      <xdr:rowOff>0</xdr:rowOff>
    </xdr:to>
    <xdr:sp macro="" textlink="">
      <xdr:nvSpPr>
        <xdr:cNvPr id="5" name="Text Box 15"/>
        <xdr:cNvSpPr txBox="1">
          <a:spLocks noChangeArrowheads="1"/>
        </xdr:cNvSpPr>
      </xdr:nvSpPr>
      <xdr:spPr bwMode="auto">
        <a:xfrm>
          <a:off x="8486775" y="3419475"/>
          <a:ext cx="3810000" cy="200025"/>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r>
            <a:rPr lang="de-DE" sz="1000" b="1" i="0" u="none" strike="noStrike" baseline="0">
              <a:solidFill>
                <a:srgbClr val="000000"/>
              </a:solidFill>
              <a:latin typeface="Arial"/>
              <a:cs typeface="Arial"/>
            </a:rPr>
            <a:t>Dynamische Reibbeiwerte - Richtwerte </a:t>
          </a:r>
          <a:r>
            <a:rPr lang="de-DE" sz="1000" b="1" i="0" u="none" strike="noStrike" baseline="0">
              <a:solidFill>
                <a:srgbClr val="000000"/>
              </a:solidFill>
              <a:latin typeface="Symbol"/>
            </a:rPr>
            <a:t>m</a:t>
          </a:r>
          <a:r>
            <a:rPr lang="de-DE" sz="1000" b="1" i="0" u="none" strike="noStrike" baseline="-25000">
              <a:solidFill>
                <a:srgbClr val="000000"/>
              </a:solidFill>
              <a:latin typeface="Arial"/>
              <a:cs typeface="Arial"/>
            </a:rPr>
            <a:t>D</a:t>
          </a:r>
          <a:r>
            <a:rPr lang="de-DE" sz="1000" b="1" i="0" u="none" strike="noStrike" baseline="0">
              <a:solidFill>
                <a:srgbClr val="000000"/>
              </a:solidFill>
              <a:latin typeface="Arial"/>
              <a:cs typeface="Arial"/>
            </a:rPr>
            <a:t> nach VDI 2700 </a:t>
          </a:r>
        </a:p>
      </xdr:txBody>
    </xdr:sp>
    <xdr:clientData/>
  </xdr:twoCellAnchor>
  <xdr:twoCellAnchor>
    <xdr:from>
      <xdr:col>0</xdr:col>
      <xdr:colOff>19050</xdr:colOff>
      <xdr:row>27</xdr:row>
      <xdr:rowOff>9525</xdr:rowOff>
    </xdr:from>
    <xdr:to>
      <xdr:col>16</xdr:col>
      <xdr:colOff>657225</xdr:colOff>
      <xdr:row>35</xdr:row>
      <xdr:rowOff>142875</xdr:rowOff>
    </xdr:to>
    <xdr:sp macro="" textlink="">
      <xdr:nvSpPr>
        <xdr:cNvPr id="6" name="Textfeld 5"/>
        <xdr:cNvSpPr txBox="1"/>
      </xdr:nvSpPr>
      <xdr:spPr>
        <a:xfrm>
          <a:off x="19050" y="6038850"/>
          <a:ext cx="12172950" cy="165735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e-DE" sz="1100"/>
            <a:t>Hinweis zur Benutzung der Berechnungstabelle: Für Ihre individuellen Berechnungen können Sie alle Werte in den schraffierten Flächen verändern. Die Berechnung wird jeweils mit den Beschleunigungswerten </a:t>
          </a:r>
          <a:r>
            <a:rPr lang="de-DE" sz="1100" b="1"/>
            <a:t>cx= 0,8 nach vorne und cy = 0,5 in Querrichtung und entgegen der Fahrtrichtung </a:t>
          </a:r>
          <a:r>
            <a:rPr lang="de-DE" sz="1100"/>
            <a:t>durchgeführt. Bei kippgefährdeten Ladeeinheiten müssen die auftretenden Kippmomente zusätzlich berechnet werden und können eine höhere Sicherungskraft erfordern! Eine Definition bezüglich Stabilität der Ladung siehe Allgemeine Hinweise! </a:t>
          </a:r>
        </a:p>
        <a:p>
          <a:r>
            <a:rPr lang="de-DE" sz="1100"/>
            <a:t>Ist der eingegebene Vertikalwinkel unwirtschaftlich bzw. außerhalb des möglichen Bereiches wird in der Tabelle ein "W" ausgegeben. (Zulässige Winkel sind 10°-90°)</a:t>
          </a:r>
        </a:p>
        <a:p>
          <a:r>
            <a:rPr lang="de-DE" sz="1100"/>
            <a:t>                      </a:t>
          </a:r>
        </a:p>
        <a:p>
          <a:r>
            <a:rPr lang="de-DE" sz="1100"/>
            <a:t>* </a:t>
          </a:r>
          <a:r>
            <a:rPr lang="de-DE" sz="1100">
              <a:solidFill>
                <a:srgbClr val="FF0000"/>
              </a:solidFill>
            </a:rPr>
            <a:t>Der   </a:t>
          </a:r>
          <a:r>
            <a:rPr lang="de-DE" sz="1100" b="1">
              <a:solidFill>
                <a:srgbClr val="FF0000"/>
              </a:solidFill>
            </a:rPr>
            <a:t>k-Faktor 1,5   </a:t>
          </a:r>
          <a:r>
            <a:rPr lang="de-DE" sz="1100">
              <a:solidFill>
                <a:srgbClr val="FF0000"/>
              </a:solidFill>
            </a:rPr>
            <a:t>ist für Zurrmittel mit einem Spannelement, wenn der Wert an der gegenüberliegenden Seite nicht durch ein Vorspannmessgerät bestätigt wird. k-Faktor = 2 bei Zurrmittel mit je einem Spannelement an beiden Seiten oder Bestätigung der vollen Vorspannung an der dem Spannelement gegenüberliegenden Seite mit Messung</a:t>
          </a:r>
          <a:r>
            <a:rPr lang="de-DE" sz="1100"/>
            <a:t>. </a:t>
          </a:r>
        </a:p>
        <a:p>
          <a:r>
            <a:rPr lang="de-DE" sz="1100" b="1"/>
            <a:t>                                                                                                                                                                                                                                                 Techn. Änderungen, Irrtüme,</a:t>
          </a:r>
          <a:r>
            <a:rPr lang="de-DE" sz="1100" b="1" baseline="0"/>
            <a:t> </a:t>
          </a:r>
          <a:r>
            <a:rPr lang="de-DE" sz="1100" b="1"/>
            <a:t>Berechnungs -und Druckfehler vorbehalten!  </a:t>
          </a:r>
        </a:p>
        <a:p>
          <a:r>
            <a:rPr lang="de-DE" sz="1100"/>
            <a:t>    </a:t>
          </a:r>
        </a:p>
      </xdr:txBody>
    </xdr:sp>
    <xdr:clientData/>
  </xdr:twoCellAnchor>
  <xdr:twoCellAnchor editAs="oneCell">
    <xdr:from>
      <xdr:col>12</xdr:col>
      <xdr:colOff>0</xdr:colOff>
      <xdr:row>0</xdr:row>
      <xdr:rowOff>0</xdr:rowOff>
    </xdr:from>
    <xdr:to>
      <xdr:col>17</xdr:col>
      <xdr:colOff>0</xdr:colOff>
      <xdr:row>10</xdr:row>
      <xdr:rowOff>123825</xdr:rowOff>
    </xdr:to>
    <xdr:pic>
      <xdr:nvPicPr>
        <xdr:cNvPr id="2051" name="Grafik 6" descr="logo.png"/>
        <xdr:cNvPicPr>
          <a:picLocks noChangeAspect="1"/>
        </xdr:cNvPicPr>
      </xdr:nvPicPr>
      <xdr:blipFill>
        <a:blip xmlns:r="http://schemas.openxmlformats.org/officeDocument/2006/relationships" r:embed="rId1" cstate="print"/>
        <a:srcRect/>
        <a:stretch>
          <a:fillRect/>
        </a:stretch>
      </xdr:blipFill>
      <xdr:spPr bwMode="auto">
        <a:xfrm>
          <a:off x="8486775" y="0"/>
          <a:ext cx="3810000" cy="27432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0</xdr:colOff>
      <xdr:row>13</xdr:row>
      <xdr:rowOff>190500</xdr:rowOff>
    </xdr:from>
    <xdr:to>
      <xdr:col>17</xdr:col>
      <xdr:colOff>0</xdr:colOff>
      <xdr:row>15</xdr:row>
      <xdr:rowOff>28575</xdr:rowOff>
    </xdr:to>
    <xdr:sp macro="" textlink="">
      <xdr:nvSpPr>
        <xdr:cNvPr id="5" name="Text Box 5"/>
        <xdr:cNvSpPr txBox="1">
          <a:spLocks noChangeArrowheads="1"/>
        </xdr:cNvSpPr>
      </xdr:nvSpPr>
      <xdr:spPr bwMode="auto">
        <a:xfrm>
          <a:off x="8486775" y="3409950"/>
          <a:ext cx="3810000" cy="238125"/>
        </a:xfrm>
        <a:prstGeom prst="rect">
          <a:avLst/>
        </a:prstGeom>
        <a:solidFill>
          <a:srgbClr val="FFFFFF"/>
        </a:solidFill>
        <a:ln w="9525">
          <a:solidFill>
            <a:srgbClr val="000000"/>
          </a:solidFill>
          <a:miter lim="800000"/>
          <a:headEnd/>
          <a:tailEnd/>
        </a:ln>
      </xdr:spPr>
      <xdr:txBody>
        <a:bodyPr vertOverflow="clip" wrap="square" lIns="27432" tIns="22860" rIns="27432" bIns="0" anchor="ctr" upright="1"/>
        <a:lstStyle/>
        <a:p>
          <a:pPr algn="ctr" rtl="0">
            <a:defRPr sz="1000"/>
          </a:pPr>
          <a:r>
            <a:rPr lang="de-DE" sz="1000" b="1" i="0" u="none" strike="noStrike" baseline="0">
              <a:solidFill>
                <a:srgbClr val="000000"/>
              </a:solidFill>
              <a:latin typeface="Arial"/>
              <a:cs typeface="Arial"/>
            </a:rPr>
            <a:t>Dynamische Reibbeiwerte - Richtwerte </a:t>
          </a:r>
          <a:r>
            <a:rPr lang="de-DE" sz="1000" b="1" i="0" u="none" strike="noStrike" baseline="0">
              <a:solidFill>
                <a:srgbClr val="000000"/>
              </a:solidFill>
              <a:latin typeface="Symbol"/>
            </a:rPr>
            <a:t>m</a:t>
          </a:r>
          <a:r>
            <a:rPr lang="de-DE" sz="1000" b="1" i="0" u="none" strike="noStrike" baseline="-25000">
              <a:solidFill>
                <a:srgbClr val="000000"/>
              </a:solidFill>
              <a:latin typeface="Arial"/>
              <a:cs typeface="Arial"/>
            </a:rPr>
            <a:t>D</a:t>
          </a:r>
          <a:r>
            <a:rPr lang="de-DE" sz="1000" b="1" i="0" u="none" strike="noStrike" baseline="0">
              <a:solidFill>
                <a:srgbClr val="000000"/>
              </a:solidFill>
              <a:latin typeface="Arial"/>
              <a:cs typeface="Arial"/>
            </a:rPr>
            <a:t> nach VDI 2700 </a:t>
          </a:r>
        </a:p>
      </xdr:txBody>
    </xdr:sp>
    <xdr:clientData/>
  </xdr:twoCellAnchor>
  <xdr:twoCellAnchor>
    <xdr:from>
      <xdr:col>0</xdr:col>
      <xdr:colOff>0</xdr:colOff>
      <xdr:row>27</xdr:row>
      <xdr:rowOff>9525</xdr:rowOff>
    </xdr:from>
    <xdr:to>
      <xdr:col>16</xdr:col>
      <xdr:colOff>723900</xdr:colOff>
      <xdr:row>36</xdr:row>
      <xdr:rowOff>161925</xdr:rowOff>
    </xdr:to>
    <xdr:sp macro="" textlink="">
      <xdr:nvSpPr>
        <xdr:cNvPr id="6" name="Textfeld 5"/>
        <xdr:cNvSpPr txBox="1"/>
      </xdr:nvSpPr>
      <xdr:spPr>
        <a:xfrm>
          <a:off x="0" y="6029325"/>
          <a:ext cx="12258675" cy="186690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e-DE" sz="1100"/>
            <a:t>Hinweis zur Benutzung der Berechnungstabelle: Für Ihre individuellen Berechnungen können Sie alle Werte in den schraffierten Flächen verändern. Die Ladeeinheit ist nach vorne gegen Verrutschen blockiert (Formschluss).  Mit einem Zurrmittel darf nur gesichert werden wenn ein Verdrehen der Ladung durch den Formschluss verhindert ist ! Die Berechnung wird mit </a:t>
          </a:r>
          <a:r>
            <a:rPr lang="de-DE" sz="1100" b="1"/>
            <a:t>dem Beschleunigungswert cy = 0,5 in Querrichtung und entgegen der Fahrtrichtung </a:t>
          </a:r>
          <a:r>
            <a:rPr lang="de-DE" sz="1100"/>
            <a:t>durchgeführt. Bei kippgefährdeten Ladeeinheiten müssen die auftretenden Kippmomente zusätzlich berechnet werden und können eine höhere Sicherungskraft erfordern! </a:t>
          </a:r>
          <a:r>
            <a:rPr lang="de-DE" sz="1100" baseline="0"/>
            <a:t>  </a:t>
          </a:r>
          <a:r>
            <a:rPr lang="de-DE" sz="1100" b="1" baseline="0">
              <a:solidFill>
                <a:srgbClr val="FF0000"/>
              </a:solidFill>
            </a:rPr>
            <a:t>Haltekraft der Stirnwand max. 5000 daN bzw. 40% der Nutzlast bei zertifiziertem Aufbau!</a:t>
          </a:r>
          <a:endParaRPr lang="de-DE" sz="1100" b="1">
            <a:solidFill>
              <a:srgbClr val="FF0000"/>
            </a:solidFill>
          </a:endParaRPr>
        </a:p>
        <a:p>
          <a:endParaRPr lang="de-DE" sz="1100"/>
        </a:p>
        <a:p>
          <a:r>
            <a:rPr lang="de-DE" sz="1100"/>
            <a:t>Ist der eingegebene Vertikalwinkel unwirtschaftlich bzw. außerhalb des möglichen Bereiches wird in der Tabelle ein "W" ausgegeben. (Zulässige Winkel sind 10°-90°)</a:t>
          </a:r>
        </a:p>
        <a:p>
          <a:endParaRPr lang="de-DE" sz="1100"/>
        </a:p>
        <a:p>
          <a:r>
            <a:rPr lang="de-DE" sz="1100">
              <a:solidFill>
                <a:srgbClr val="FF0000"/>
              </a:solidFill>
            </a:rPr>
            <a:t>* Der </a:t>
          </a:r>
          <a:r>
            <a:rPr lang="de-DE" sz="1100" b="1">
              <a:solidFill>
                <a:srgbClr val="FF0000"/>
              </a:solidFill>
            </a:rPr>
            <a:t>k-Faktor 1,5 </a:t>
          </a:r>
          <a:r>
            <a:rPr lang="de-DE" sz="1100">
              <a:solidFill>
                <a:srgbClr val="FF0000"/>
              </a:solidFill>
            </a:rPr>
            <a:t>ist für Zurrmittel mit einem Spannelement, wenn der Wert an der gegenüberliegenden Seite nicht durch ein Vorspannmessgerät bestätigt wird. k-Faktor = 2 bei Zurrmittel mit je einem Spannelement an beiden Seiten oder Bestätigung der vollen Vorspannung an der dem Spannelement gegenüberliegenden Seite mit Messung.                                                                                                                                                                                                                                                                   </a:t>
          </a:r>
        </a:p>
        <a:p>
          <a:r>
            <a:rPr lang="de-DE" sz="1100" b="1"/>
            <a:t>                                                                                                                                                                                                                                                    Techn.  Änderungen, Irrtümer,</a:t>
          </a:r>
          <a:r>
            <a:rPr lang="de-DE" sz="1100" b="1" baseline="0"/>
            <a:t> Berechnungs- und</a:t>
          </a:r>
          <a:r>
            <a:rPr lang="de-DE" sz="1100" b="1"/>
            <a:t> Druckfehler vorbehalten! </a:t>
          </a:r>
        </a:p>
      </xdr:txBody>
    </xdr:sp>
    <xdr:clientData/>
  </xdr:twoCellAnchor>
  <xdr:twoCellAnchor editAs="oneCell">
    <xdr:from>
      <xdr:col>12</xdr:col>
      <xdr:colOff>0</xdr:colOff>
      <xdr:row>0</xdr:row>
      <xdr:rowOff>0</xdr:rowOff>
    </xdr:from>
    <xdr:to>
      <xdr:col>17</xdr:col>
      <xdr:colOff>0</xdr:colOff>
      <xdr:row>10</xdr:row>
      <xdr:rowOff>123825</xdr:rowOff>
    </xdr:to>
    <xdr:pic>
      <xdr:nvPicPr>
        <xdr:cNvPr id="1027" name="Grafik 6" descr="logo.png"/>
        <xdr:cNvPicPr>
          <a:picLocks noChangeAspect="1"/>
        </xdr:cNvPicPr>
      </xdr:nvPicPr>
      <xdr:blipFill>
        <a:blip xmlns:r="http://schemas.openxmlformats.org/officeDocument/2006/relationships" r:embed="rId1" cstate="print"/>
        <a:srcRect/>
        <a:stretch>
          <a:fillRect/>
        </a:stretch>
      </xdr:blipFill>
      <xdr:spPr bwMode="auto">
        <a:xfrm>
          <a:off x="8486775" y="0"/>
          <a:ext cx="3810000" cy="27432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R37"/>
  <sheetViews>
    <sheetView showGridLines="0" showRowColHeaders="0" tabSelected="1" zoomScale="90" zoomScaleNormal="90" workbookViewId="0">
      <selection activeCell="B27" sqref="B27"/>
    </sheetView>
  </sheetViews>
  <sheetFormatPr baseColWidth="10" defaultRowHeight="15"/>
  <cols>
    <col min="12" max="12" width="1.5703125" customWidth="1"/>
  </cols>
  <sheetData>
    <row r="1" spans="1:17" ht="30">
      <c r="A1" s="33" t="s">
        <v>0</v>
      </c>
      <c r="B1" s="34"/>
      <c r="C1" s="34"/>
      <c r="D1" s="34"/>
      <c r="E1" s="34"/>
      <c r="F1" s="34"/>
      <c r="G1" s="34"/>
      <c r="H1" s="34"/>
      <c r="I1" s="34"/>
      <c r="J1" s="34"/>
      <c r="K1" s="35"/>
      <c r="L1" s="1"/>
      <c r="M1" s="2"/>
      <c r="N1" s="2"/>
      <c r="O1" s="2"/>
      <c r="P1" s="2"/>
      <c r="Q1" s="2"/>
    </row>
    <row r="2" spans="1:17" ht="20.25">
      <c r="A2" s="36" t="s">
        <v>1</v>
      </c>
      <c r="B2" s="37"/>
      <c r="C2" s="37"/>
      <c r="D2" s="37"/>
      <c r="E2" s="37"/>
      <c r="F2" s="37"/>
      <c r="G2" s="37"/>
      <c r="H2" s="37"/>
      <c r="I2" s="37"/>
      <c r="J2" s="37"/>
      <c r="K2" s="38"/>
      <c r="L2" s="3"/>
      <c r="M2" s="2"/>
      <c r="N2" s="2"/>
      <c r="O2" s="2"/>
      <c r="P2" s="2"/>
      <c r="Q2" s="2"/>
    </row>
    <row r="3" spans="1:17" ht="20.25">
      <c r="A3" s="36" t="s">
        <v>2</v>
      </c>
      <c r="B3" s="37"/>
      <c r="C3" s="37"/>
      <c r="D3" s="37"/>
      <c r="E3" s="37"/>
      <c r="F3" s="37"/>
      <c r="G3" s="37"/>
      <c r="H3" s="37"/>
      <c r="I3" s="37"/>
      <c r="J3" s="37"/>
      <c r="K3" s="38"/>
      <c r="L3" s="3"/>
      <c r="M3" s="2"/>
      <c r="N3" s="2"/>
      <c r="O3" s="2"/>
      <c r="P3" s="2"/>
      <c r="Q3" s="2"/>
    </row>
    <row r="4" spans="1:17" ht="30.75" thickBot="1">
      <c r="A4" s="39" t="s">
        <v>3</v>
      </c>
      <c r="B4" s="40"/>
      <c r="C4" s="40"/>
      <c r="D4" s="40"/>
      <c r="E4" s="40"/>
      <c r="F4" s="40"/>
      <c r="G4" s="40"/>
      <c r="H4" s="40"/>
      <c r="I4" s="40"/>
      <c r="J4" s="40"/>
      <c r="K4" s="41"/>
      <c r="L4" s="1"/>
      <c r="M4" s="2"/>
      <c r="N4" s="2"/>
      <c r="O4" s="2"/>
      <c r="P4" s="2"/>
      <c r="Q4" s="2"/>
    </row>
    <row r="5" spans="1:17" ht="20.25">
      <c r="A5" s="42" t="s">
        <v>4</v>
      </c>
      <c r="B5" s="43"/>
      <c r="C5" s="44">
        <v>250</v>
      </c>
      <c r="D5" s="45"/>
      <c r="E5" s="45"/>
      <c r="F5" s="45"/>
      <c r="G5" s="45"/>
      <c r="H5" s="45"/>
      <c r="I5" s="45"/>
      <c r="J5" s="45"/>
      <c r="K5" s="46"/>
      <c r="L5" s="4"/>
      <c r="M5" s="5"/>
      <c r="N5" s="5"/>
      <c r="O5" s="5"/>
      <c r="P5" s="5"/>
      <c r="Q5" s="5"/>
    </row>
    <row r="6" spans="1:17" ht="21" thickBot="1">
      <c r="A6" s="47" t="s">
        <v>5</v>
      </c>
      <c r="B6" s="48"/>
      <c r="C6" s="49">
        <v>1.5</v>
      </c>
      <c r="D6" s="50"/>
      <c r="E6" s="50"/>
      <c r="F6" s="50"/>
      <c r="G6" s="50"/>
      <c r="H6" s="50"/>
      <c r="I6" s="50"/>
      <c r="J6" s="50"/>
      <c r="K6" s="51"/>
      <c r="L6" s="4"/>
      <c r="M6" s="5"/>
      <c r="N6" s="5"/>
      <c r="O6" s="5"/>
      <c r="P6" s="5"/>
      <c r="Q6" s="5"/>
    </row>
    <row r="7" spans="1:17" ht="16.5" thickBot="1">
      <c r="A7" s="52" t="s">
        <v>6</v>
      </c>
      <c r="B7" s="53"/>
      <c r="C7" s="54">
        <v>90</v>
      </c>
      <c r="D7" s="55"/>
      <c r="E7" s="56"/>
      <c r="F7" s="57">
        <v>60</v>
      </c>
      <c r="G7" s="58"/>
      <c r="H7" s="59"/>
      <c r="I7" s="60">
        <v>30</v>
      </c>
      <c r="J7" s="61"/>
      <c r="K7" s="62"/>
      <c r="L7" s="4"/>
      <c r="M7" s="5"/>
      <c r="N7" s="5"/>
      <c r="O7" s="5"/>
      <c r="P7" s="5"/>
      <c r="Q7" s="5"/>
    </row>
    <row r="8" spans="1:17" ht="15.75" thickBot="1">
      <c r="A8" s="63" t="s">
        <v>7</v>
      </c>
      <c r="B8" s="64"/>
      <c r="C8" s="6">
        <v>0.2</v>
      </c>
      <c r="D8" s="6">
        <v>0.3</v>
      </c>
      <c r="E8" s="7">
        <v>0.6</v>
      </c>
      <c r="F8" s="8">
        <v>0.2</v>
      </c>
      <c r="G8" s="8">
        <v>0.3</v>
      </c>
      <c r="H8" s="9">
        <v>0.6</v>
      </c>
      <c r="I8" s="10">
        <v>0.2</v>
      </c>
      <c r="J8" s="10">
        <v>0.3</v>
      </c>
      <c r="K8" s="11">
        <v>0.6</v>
      </c>
      <c r="L8" s="4"/>
      <c r="M8" s="5"/>
      <c r="N8" s="5"/>
      <c r="O8" s="5"/>
      <c r="P8" s="5"/>
      <c r="Q8" s="5"/>
    </row>
    <row r="9" spans="1:17" ht="15.75">
      <c r="A9" s="65" t="s">
        <v>8</v>
      </c>
      <c r="B9" s="12">
        <v>1000</v>
      </c>
      <c r="C9" s="13">
        <f>IF(C7&lt;10,"W",IF(C7&gt;90,"W",IF((ROUNDUP(((0.8-$C$8)*B9*9.81)/($C$6*$C$8*SIN((RADIANS($C$7)))*$C$5*10),0))=1,2,ROUNDUP(((0.8-$C$8)*B9*9.81)/($C$6*$C$8*SIN((RADIANS($C$7)))*$C$5*10),0))))</f>
        <v>8</v>
      </c>
      <c r="D9" s="13">
        <f>IF(C7&lt;10,"W",IF(C7&gt;90,"W",IF((ROUNDUP(((0.8-$D$8)*B9*9.81)/($C$6*$D$8*SIN((RADIANS($C$7)))*$C$5*10),0))=1,2,ROUNDUP(((0.8-$D$8)*B9*9.81)/($C$6*$D$8*SIN((RADIANS($C$7)))*$C$5*10),0))))</f>
        <v>5</v>
      </c>
      <c r="E9" s="13">
        <f>IF(C7&lt;10,"W",IF(C7&gt;90,"W",IF((ROUNDUP(((0.8-$E$8)*B9*9.81)/($C$6*$E$8*SIN((RADIANS($C$7)))*$C$5*10),0))=1,2,ROUNDUP(((0.8-$E$8)*B9*9.81)/($C$6*$E$8*SIN((RADIANS($C$7)))*$C$5*10),0))))</f>
        <v>2</v>
      </c>
      <c r="F9" s="14">
        <f>IF(F7&lt;10,"W",IF(F7&gt;90,"W",IF((ROUNDUP(((0.8-$F$8)*B9*9.81)/($C$6*$F$8*SIN((RADIANS($F$7)))*$C$5*10),0))=1,2,ROUNDUP(((0.8-$F$8)*B9*9.81)/($C$6*$F$8*SIN((RADIANS($F$7)))*$C$5*10),0))))</f>
        <v>10</v>
      </c>
      <c r="G9" s="14">
        <f>IF(F7&lt;10,"W",IF(F7&gt;90,"W",IF((ROUNDUP(((0.8-$G$8)*B9*9.81)/($C$6*$G$8*SIN((RADIANS($F$7)))*$C$5*10),0))=1,2,ROUNDUP(((0.8-$G$8)*B9*9.81)/($C$6*$G$8*SIN((RADIANS($F$7)))*$C$5*10),0))))</f>
        <v>6</v>
      </c>
      <c r="H9" s="14">
        <f>IF(F7&lt;10,"W",IF(F7&gt;90,"W",IF((ROUNDUP(((0.8-$H$8)*B9*9.81)/($C$6*$H$8*SIN((RADIANS($F$7)))*$C$5*10),0))=1,2,ROUNDUP(((0.8-$H$8)*B9*9.81)/($C$6*$H$8*SIN((RADIANS($F$7)))*$C$5*10),0))))</f>
        <v>2</v>
      </c>
      <c r="I9" s="15">
        <f>IF(I7&lt;10,"W",IF(I7&gt;90,"W",IF((ROUNDUP(((0.8-$I$8)*B9*9.81)/($C$6*$I$8*SIN((RADIANS($I$7)))*$C$5*10),0))=1,2,ROUNDUP(((0.8-$I$8)*B9*9.81)/($C$6*$I$8*SIN((RADIANS($I$7)))*$C$5*10),0))))</f>
        <v>16</v>
      </c>
      <c r="J9" s="15">
        <f>IF(I7&lt;10,"W",IF(I7&gt;90,"W",IF((ROUNDUP(((0.8-$J$8)*B9*9.81)/($C$6*$J$8*SIN((RADIANS($I$7)))*$C$5*10),0))=1,2,ROUNDUP(((0.8-$J$8)*B9*9.81)/($C$6*$J$8*SIN((RADIANS($I$7)))*$C$5*10),0))))</f>
        <v>9</v>
      </c>
      <c r="K9" s="16">
        <f>IF(I7&lt;10,"W",IF(I7&gt;90,"W",IF((ROUNDUP(((0.8-$K$8)*B9*9.81)/($C$6*$K$8*SIN((RADIANS($I$7)))*$C$5*10),0))=1,2,ROUNDUP(((0.8-$K$8)*B9*9.81)/($C$6*$K$8*SIN((RADIANS($I$7)))*$C$5*10),0))))</f>
        <v>2</v>
      </c>
      <c r="L9" s="4"/>
      <c r="M9" s="5"/>
      <c r="N9" s="5"/>
      <c r="O9" s="5"/>
      <c r="P9" s="5"/>
      <c r="Q9" s="5"/>
    </row>
    <row r="10" spans="1:17" ht="15.75">
      <c r="A10" s="66"/>
      <c r="B10" s="12">
        <v>1500</v>
      </c>
      <c r="C10" s="13">
        <f>IF(C7&lt;10,"W",IF(C7&gt;90,"W",IF((ROUNDUP(((0.8-$C$8)*B10*9.81)/($C$6*$C$8*SIN((RADIANS($C$7)))*$C$5*10),0))=1,2,ROUNDUP(((0.8-$C$8)*B10*9.81)/($C$6*$C$8*SIN((RADIANS($C$7)))*$C$5*10),0))))</f>
        <v>12</v>
      </c>
      <c r="D10" s="13">
        <f>IF(C7&lt;10,"W",IF(C7&gt;90,"W",IF((ROUNDUP(((0.8-$D$8)*B10*9.81)/($C$6*$D$8*SIN((RADIANS($C$7)))*$C$5*10),0))=1,2,ROUNDUP(((0.8-$D$8)*B10*9.81)/($C$6*$D$8*SIN((RADIANS($C$7)))*$C$5*10),0))))</f>
        <v>7</v>
      </c>
      <c r="E10" s="13">
        <f>IF(C7&lt;10,"W",IF(C7&gt;90,"W",IF((ROUNDUP(((0.8-$E$8)*B10*9.81)/($C$6*$E$8*SIN((RADIANS($C$7)))*$C$5*10),0))=1,2,ROUNDUP(((0.8-$E$8)*B10*9.81)/($C$6*$E$8*SIN((RADIANS($C$7)))*$C$5*10),0))))</f>
        <v>2</v>
      </c>
      <c r="F10" s="14">
        <f>IF(F7&lt;10,"W",IF(F7&gt;90,"W",IF((ROUNDUP(((0.8-$F$8)*B10*9.81)/($C$6*$F$8*SIN((RADIANS($F$7)))*$C$5*10),0))=1,2,ROUNDUP(((0.8-$F$8)*B10*9.81)/($C$6*$F$8*SIN((RADIANS($F$7)))*$C$5*10),0))))</f>
        <v>14</v>
      </c>
      <c r="G10" s="14">
        <f>IF(F7&lt;10,"W",IF(F7&gt;90,"W",IF((ROUNDUP(((0.8-$G$8)*B10*9.81)/($C$6*$G$8*SIN((RADIANS($F$7)))*$C$5*10),0))=1,2,ROUNDUP(((0.8-$G$8)*B10*9.81)/($C$6*$G$8*SIN((RADIANS($F$7)))*$C$5*10),0))))</f>
        <v>8</v>
      </c>
      <c r="H10" s="14">
        <f>IF(F7&lt;10,"W",IF(F7&gt;90,"W",IF((ROUNDUP(((0.8-$H$8)*B10*9.81)/($C$6*$H$8*SIN((RADIANS($F$7)))*$C$5*10),0))=1,2,ROUNDUP(((0.8-$H$8)*B10*9.81)/($C$6*$H$8*SIN((RADIANS($F$7)))*$C$5*10),0))))</f>
        <v>2</v>
      </c>
      <c r="I10" s="15">
        <f>IF(I7&lt;10,"W",IF(I7&gt;90,"W",IF((ROUNDUP(((0.8-$I$8)*B10*9.81)/($C$6*$I$8*SIN((RADIANS($I$7)))*$C$5*10),0))=1,2,ROUNDUP(((0.8-$I$8)*B10*9.81)/($C$6*$I$8*SIN((RADIANS($I$7)))*$C$5*10),0))))</f>
        <v>24</v>
      </c>
      <c r="J10" s="15">
        <f>IF(I7&lt;10,"W",IF(I7&gt;90,"W",IF((ROUNDUP(((0.8-$J$8)*B10*9.81)/($C$6*$J$8*SIN((RADIANS($I$7)))*$C$5*10),0))=1,2,ROUNDUP(((0.8-$J$8)*B10*9.81)/($C$6*$J$8*SIN((RADIANS($I$7)))*$C$5*10),0))))</f>
        <v>14</v>
      </c>
      <c r="K10" s="16">
        <f>IF(I7&lt;10,"W",IF(I7&gt;90,"W",IF((ROUNDUP(((0.8-$K$8)*B10*9.81)/($C$6*$K$8*SIN((RADIANS($I$7)))*$C$5*10),0))=1,2,ROUNDUP(((0.8-$K$8)*B10*9.81)/($C$6*$K$8*SIN((RADIANS($I$7)))*$C$5*10),0))))</f>
        <v>3</v>
      </c>
      <c r="L10" s="4"/>
      <c r="M10" s="5"/>
      <c r="N10" s="5"/>
      <c r="O10" s="5"/>
      <c r="P10" s="5"/>
      <c r="Q10" s="5"/>
    </row>
    <row r="11" spans="1:17" ht="15.75">
      <c r="A11" s="66"/>
      <c r="B11" s="12">
        <v>2000</v>
      </c>
      <c r="C11" s="13">
        <f>IF(C7&lt;10,"W",IF(C7&gt;90,"W",IF((ROUNDUP(((0.8-$C$8)*B11*9.81)/($C$6*$C$8*SIN((RADIANS($C$7)))*$C$5*10),0))=1,2,ROUNDUP(((0.8-$C$8)*B11*9.81)/($C$6*$C$8*SIN((RADIANS($C$7)))*$C$5*10),0))))</f>
        <v>16</v>
      </c>
      <c r="D11" s="13">
        <f>IF(C7&lt;10,"W",IF(C7&gt;90,"W",IF((ROUNDUP(((0.8-$D$8)*B11*9.81)/($C$6*$D$8*SIN((RADIANS($C$7)))*$C$5*10),0))=1,2,ROUNDUP(((0.8-$D$8)*B11*9.81)/($C$6*$D$8*SIN((RADIANS($C$7)))*$C$5*10),0))))</f>
        <v>9</v>
      </c>
      <c r="E11" s="13">
        <f>IF(C7&lt;10,"W",IF(C7&gt;90,"W",IF((ROUNDUP(((0.8-$E$8)*B11*9.81)/($C$6*$E$8*SIN((RADIANS($C$7)))*$C$5*10),0))=1,2,ROUNDUP(((0.8-$E$8)*B11*9.81)/($C$6*$E$8*SIN((RADIANS($C$7)))*$C$5*10),0))))</f>
        <v>2</v>
      </c>
      <c r="F11" s="14">
        <f>IF(F7&lt;10,"W",IF(F7&gt;90,"W",IF((ROUNDUP(((0.8-$F$8)*B11*9.81)/($C$6*$F$8*SIN((RADIANS($F$7)))*$C$5*10),0))=1,2,ROUNDUP(((0.8-$F$8)*B11*9.81)/($C$6*$F$8*SIN((RADIANS($F$7)))*$C$5*10),0))))</f>
        <v>19</v>
      </c>
      <c r="G11" s="14">
        <f>IF(F7&lt;10,"W",IF(F7&gt;90,"W",IF((ROUNDUP(((0.8-$G$8)*B11*9.81)/($C$6*$G$8*SIN((RADIANS($F$7)))*$C$5*10),0))=1,2,ROUNDUP(((0.8-$G$8)*B11*9.81)/($C$6*$G$8*SIN((RADIANS($F$7)))*$C$5*10),0))))</f>
        <v>11</v>
      </c>
      <c r="H11" s="14">
        <f>IF(F7&lt;10,"W",IF(F7&gt;90,"W",IF((ROUNDUP(((0.8-$H$8)*B11*9.81)/($C$6*$H$8*SIN((RADIANS($F$7)))*$C$5*10),0))=1,2,ROUNDUP(((0.8-$H$8)*B11*9.81)/($C$6*$H$8*SIN((RADIANS($F$7)))*$C$5*10),0))))</f>
        <v>3</v>
      </c>
      <c r="I11" s="15">
        <f>IF(I7&lt;10,"W",IF(I7&gt;90,"W",IF((ROUNDUP(((0.8-$I$8)*B11*9.81)/($C$6*$I$8*SIN((RADIANS($I$7)))*$C$5*10),0))=1,2,ROUNDUP(((0.8-$I$8)*B11*9.81)/($C$6*$I$8*SIN((RADIANS($I$7)))*$C$5*10),0))))</f>
        <v>32</v>
      </c>
      <c r="J11" s="15">
        <f>IF(I7&lt;10,"W",IF(I7&gt;90,"W",IF((ROUNDUP(((0.8-$J$8)*B11*9.81)/($C$6*$J$8*SIN((RADIANS($I$7)))*$C$5*10),0))=1,2,ROUNDUP(((0.8-$J$8)*B11*9.81)/($C$6*$J$8*SIN((RADIANS($I$7)))*$C$5*10),0))))</f>
        <v>18</v>
      </c>
      <c r="K11" s="16">
        <f>IF(I7&lt;10,"W",IF(I7&gt;90,"W",IF((ROUNDUP(((0.8-$K$8)*B11*9.81)/($C$6*$K$8*SIN((RADIANS($I$7)))*$C$5*10),0))=1,2,ROUNDUP(((0.8-$K$8)*B11*9.81)/($C$6*$K$8*SIN((RADIANS($I$7)))*$C$5*10),0))))</f>
        <v>4</v>
      </c>
      <c r="L11" s="4"/>
      <c r="M11" s="5"/>
      <c r="N11" s="5"/>
      <c r="O11" s="5"/>
      <c r="P11" s="5"/>
      <c r="Q11" s="5"/>
    </row>
    <row r="12" spans="1:17" ht="15.75">
      <c r="A12" s="66"/>
      <c r="B12" s="12">
        <v>2500</v>
      </c>
      <c r="C12" s="13">
        <f>IF(C7&lt;10,"W",IF(C7&gt;90,"W",IF((ROUNDUP(((0.8-$C$8)*B12*9.81)/($C$6*$C$8*SIN((RADIANS($C$7)))*$C$5*10),0))=1,2,ROUNDUP(((0.8-$C$8)*B12*9.81)/($C$6*$C$8*SIN((RADIANS($C$7)))*$C$5*10),0))))</f>
        <v>20</v>
      </c>
      <c r="D12" s="13">
        <f>IF(C7&lt;10,"W",IF(C7&gt;90,"W",IF((ROUNDUP(((0.8-$D$8)*B12*9.81)/($C$6*$D$8*SIN((RADIANS($C$7)))*$C$5*10),0))=1,2,ROUNDUP(((0.8-$D$8)*B12*9.81)/($C$6*$D$8*SIN((RADIANS($C$7)))*$C$5*10),0))))</f>
        <v>11</v>
      </c>
      <c r="E12" s="13">
        <f>IF(C7&lt;10,"W",IF(C7&gt;90,"W",IF((ROUNDUP(((0.8-$E$8)*B12*9.81)/($C$6*$E$8*SIN((RADIANS($C$7)))*$C$5*10),0))=1,2,ROUNDUP(((0.8-$E$8)*B12*9.81)/($C$6*$E$8*SIN((RADIANS($C$7)))*$C$5*10),0))))</f>
        <v>3</v>
      </c>
      <c r="F12" s="14">
        <f>IF(F7&lt;10,"W",IF(F7&gt;90,"W",IF((ROUNDUP(((0.8-$F$8)*B12*9.81)/($C$6*$F$8*SIN((RADIANS($F$7)))*$C$5*10),0))=1,2,ROUNDUP(((0.8-$F$8)*B12*9.81)/($C$6*$F$8*SIN((RADIANS($F$7)))*$C$5*10),0))))</f>
        <v>23</v>
      </c>
      <c r="G12" s="14">
        <f>IF(F7&lt;10,"W",IF(F7&gt;90,"W",IF((ROUNDUP(((0.8-$G$8)*B12*9.81)/($C$6*$G$8*SIN((RADIANS($F$7)))*$C$5*10),0))=1,2,ROUNDUP(((0.8-$G$8)*B12*9.81)/($C$6*$G$8*SIN((RADIANS($F$7)))*$C$5*10),0))))</f>
        <v>13</v>
      </c>
      <c r="H12" s="14">
        <f>IF(F7&lt;10,"W",IF(F7&gt;90,"W",IF((ROUNDUP(((0.8-$H$8)*B12*9.81)/($C$6*$H$8*SIN((RADIANS($F$7)))*$C$5*10),0))=1,2,ROUNDUP(((0.8-$H$8)*B12*9.81)/($C$6*$H$8*SIN((RADIANS($F$7)))*$C$5*10),0))))</f>
        <v>3</v>
      </c>
      <c r="I12" s="15">
        <f>IF(I7&lt;10,"W",IF(I7&gt;90,"W",IF((ROUNDUP(((0.8-$I$8)*B12*9.81)/($C$6*$I$8*SIN((RADIANS($I$7)))*$C$5*10),0))=1,2,ROUNDUP(((0.8-$I$8)*B12*9.81)/($C$6*$I$8*SIN((RADIANS($I$7)))*$C$5*10),0))))</f>
        <v>40</v>
      </c>
      <c r="J12" s="15">
        <f>IF(I7&lt;10,"W",IF(I7&gt;90,"W",IF((ROUNDUP(((0.8-$J$8)*B12*9.81)/($C$6*$J$8*SIN((RADIANS($I$7)))*$C$5*10),0))=1,2,ROUNDUP(((0.8-$J$8)*B12*9.81)/($C$6*$J$8*SIN((RADIANS($I$7)))*$C$5*10),0))))</f>
        <v>22</v>
      </c>
      <c r="K12" s="16">
        <f>IF(I7&lt;10,"W",IF(I7&gt;90,"W",IF((ROUNDUP(((0.8-$K$8)*B12*9.81)/($C$6*$K$8*SIN((RADIANS($I$7)))*$C$5*10),0))=1,2,ROUNDUP(((0.8-$K$8)*B12*9.81)/($C$6*$K$8*SIN((RADIANS($I$7)))*$C$5*10),0))))</f>
        <v>5</v>
      </c>
      <c r="L12" s="4"/>
      <c r="M12" s="5"/>
      <c r="N12" s="5"/>
      <c r="O12" s="5"/>
      <c r="P12" s="5"/>
      <c r="Q12" s="5"/>
    </row>
    <row r="13" spans="1:17" ht="15.75">
      <c r="A13" s="66"/>
      <c r="B13" s="12">
        <v>3000</v>
      </c>
      <c r="C13" s="13">
        <f>IF(C7&lt;10,"W",IF(C7&gt;90,"W",IF((ROUNDUP(((0.8-$C$8)*B13*9.81)/($C$6*$C$8*SIN((RADIANS($C$7)))*$C$5*10),0))=1,2,ROUNDUP(((0.8-$C$8)*B13*9.81)/($C$6*$C$8*SIN((RADIANS($C$7)))*$C$5*10),0))))</f>
        <v>24</v>
      </c>
      <c r="D13" s="13">
        <f>IF(C7&lt;10,"W",IF(C7&gt;90,"W",IF((ROUNDUP(((0.8-$D$8)*B13*9.81)/($C$6*$D$8*SIN((RADIANS($C$7)))*$C$5*10),0))=1,2,ROUNDUP(((0.8-$D$8)*B13*9.81)/($C$6*$D$8*SIN((RADIANS($C$7)))*$C$5*10),0))))</f>
        <v>14</v>
      </c>
      <c r="E13" s="13">
        <f>IF(C7&lt;10,"W",IF(C7&gt;90,"W",IF((ROUNDUP(((0.8-$E$8)*B13*9.81)/($C$6*$E$8*SIN((RADIANS($C$7)))*$C$5*10),0))=1,2,ROUNDUP(((0.8-$E$8)*B13*9.81)/($C$6*$E$8*SIN((RADIANS($C$7)))*$C$5*10),0))))</f>
        <v>3</v>
      </c>
      <c r="F13" s="14">
        <f>IF(F7&lt;10,"W",IF(F7&gt;90,"W",IF((ROUNDUP(((0.8-$F$8)*B13*9.81)/($C$6*$F$8*SIN((RADIANS($F$7)))*$C$5*10),0))=1,2,ROUNDUP(((0.8-$F$8)*B13*9.81)/($C$6*$F$8*SIN((RADIANS($F$7)))*$C$5*10),0))))</f>
        <v>28</v>
      </c>
      <c r="G13" s="14">
        <f>IF(F7&lt;10,"W",IF(F7&gt;90,"W",IF((ROUNDUP(((0.8-$G$8)*B13*9.81)/($C$6*$G$8*SIN((RADIANS($F$7)))*$C$5*10),0))=1,2,ROUNDUP(((0.8-$G$8)*B13*9.81)/($C$6*$G$8*SIN((RADIANS($F$7)))*$C$5*10),0))))</f>
        <v>16</v>
      </c>
      <c r="H13" s="14">
        <f>IF(F7&lt;10,"W",IF(F7&gt;90,"W",IF((ROUNDUP(((0.8-$H$8)*B13*9.81)/($C$6*$H$8*SIN((RADIANS($F$7)))*$C$5*10),0))=1,2,ROUNDUP(((0.8-$H$8)*B13*9.81)/($C$6*$H$8*SIN((RADIANS($F$7)))*$C$5*10),0))))</f>
        <v>4</v>
      </c>
      <c r="I13" s="15">
        <f>IF(I7&lt;10,"W",IF(I7&gt;90,"W",IF((ROUNDUP(((0.8-$I$8)*B13*9.81)/($C$6*$I$8*SIN((RADIANS($I$7)))*$C$5*10),0))=1,2,ROUNDUP(((0.8-$I$8)*B13*9.81)/($C$6*$I$8*SIN((RADIANS($I$7)))*$C$5*10),0))))</f>
        <v>48</v>
      </c>
      <c r="J13" s="15">
        <f>IF(I7&lt;10,"W",IF(I7&gt;90,"W",IF((ROUNDUP(((0.8-$J$8)*B13*9.81)/($C$6*$J$8*SIN((RADIANS($I$7)))*$C$5*10),0))=1,2,ROUNDUP(((0.8-$J$8)*B13*9.81)/($C$6*$J$8*SIN((RADIANS($I$7)))*$C$5*10),0))))</f>
        <v>27</v>
      </c>
      <c r="K13" s="16">
        <f>IF(I7&lt;10,"W",IF(I7&gt;90,"W",IF((ROUNDUP(((0.8-$K$8)*B13*9.81)/($C$6*$K$8*SIN((RADIANS($I$7)))*$C$5*10),0))=1,2,ROUNDUP(((0.8-$K$8)*B13*9.81)/($C$6*$K$8*SIN((RADIANS($I$7)))*$C$5*10),0))))</f>
        <v>6</v>
      </c>
      <c r="L13" s="4"/>
      <c r="M13" s="5"/>
      <c r="N13" s="5"/>
      <c r="O13" s="5"/>
      <c r="P13" s="5"/>
      <c r="Q13" s="5"/>
    </row>
    <row r="14" spans="1:17" ht="15.75">
      <c r="A14" s="66"/>
      <c r="B14" s="12">
        <v>3500</v>
      </c>
      <c r="C14" s="13">
        <f>IF(C7&lt;10,"W",IF(C7&gt;90,"W",IF((ROUNDUP(((0.8-$C$8)*B14*9.81)/($C$6*$C$8*SIN((RADIANS($C$7)))*$C$5*10),0))=1,2,ROUNDUP(((0.8-$C$8)*B14*9.81)/($C$6*$C$8*SIN((RADIANS($C$7)))*$C$5*10),0))))</f>
        <v>28</v>
      </c>
      <c r="D14" s="13">
        <f>IF(C7&lt;10,"W",IF(C7&gt;90,"W",IF((ROUNDUP(((0.8-$D$8)*B14*9.81)/($C$6*$D$8*SIN((RADIANS($C$7)))*$C$5*10),0))=1,2,ROUNDUP(((0.8-$D$8)*B14*9.81)/($C$6*$D$8*SIN((RADIANS($C$7)))*$C$5*10),0))))</f>
        <v>16</v>
      </c>
      <c r="E14" s="13">
        <f>IF(C7&lt;10,"W",IF(C7&gt;90,"W",IF((ROUNDUP(((0.8-$E$8)*B14*9.81)/($C$6*$E$8*SIN((RADIANS($C$7)))*$C$5*10),0))=1,2,ROUNDUP(((0.8-$E$8)*B14*9.81)/($C$6*$E$8*SIN((RADIANS($C$7)))*$C$5*10),0))))</f>
        <v>4</v>
      </c>
      <c r="F14" s="14">
        <f>IF(F7&lt;10,"W",IF(F7&gt;90,"W",IF((ROUNDUP(((0.8-$F$8)*B14*9.81)/($C$6*$F$8*SIN((RADIANS($F$7)))*$C$5*10),0))=1,2,ROUNDUP(((0.8-$F$8)*B14*9.81)/($C$6*$F$8*SIN((RADIANS($F$7)))*$C$5*10),0))))</f>
        <v>32</v>
      </c>
      <c r="G14" s="14">
        <f>IF(F7&lt;10,"W",IF(F7&gt;90,"W",IF((ROUNDUP(((0.8-$G$8)*B14*9.81)/($C$6*$G$8*SIN((RADIANS($F$7)))*$C$5*10),0))=1,2,ROUNDUP(((0.8-$G$8)*B14*9.81)/($C$6*$G$8*SIN((RADIANS($F$7)))*$C$5*10),0))))</f>
        <v>18</v>
      </c>
      <c r="H14" s="14">
        <f>IF(F7&lt;10,"W",IF(F7&gt;90,"W",IF((ROUNDUP(((0.8-$H$8)*B14*9.81)/($C$6*$H$8*SIN((RADIANS($F$7)))*$C$5*10),0))=1,2,ROUNDUP(((0.8-$H$8)*B14*9.81)/($C$6*$H$8*SIN((RADIANS($F$7)))*$C$5*10),0))))</f>
        <v>4</v>
      </c>
      <c r="I14" s="15">
        <f>IF(I7&lt;10,"W",IF(I7&gt;90,"W",IF((ROUNDUP(((0.8-$I$8)*B14*9.81)/($C$6*$I$8*SIN((RADIANS($I$7)))*$C$5*10),0))=1,2,ROUNDUP(((0.8-$I$8)*B14*9.81)/($C$6*$I$8*SIN((RADIANS($I$7)))*$C$5*10),0))))</f>
        <v>55</v>
      </c>
      <c r="J14" s="15">
        <f>IF(I7&lt;10,"W",IF(I7&gt;90,"W",IF((ROUNDUP(((0.8-$J$8)*B14*9.81)/($C$6*$J$8*SIN((RADIANS($I$7)))*$C$5*10),0))=1,2,ROUNDUP(((0.8-$J$8)*B14*9.81)/($C$6*$J$8*SIN((RADIANS($I$7)))*$C$5*10),0))))</f>
        <v>31</v>
      </c>
      <c r="K14" s="16">
        <f>IF(I7&lt;10,"W",IF(I7&gt;90,"W",IF((ROUNDUP(((0.8-$K$8)*B14*9.81)/($C$6*$K$8*SIN((RADIANS($I$7)))*$C$5*10),0))=1,2,ROUNDUP(((0.8-$K$8)*B14*9.81)/($C$6*$K$8*SIN((RADIANS($I$7)))*$C$5*10),0))))</f>
        <v>7</v>
      </c>
      <c r="L14" s="4"/>
      <c r="M14" s="5"/>
      <c r="N14" s="5"/>
      <c r="O14" s="5"/>
      <c r="P14" s="5"/>
      <c r="Q14" s="5"/>
    </row>
    <row r="15" spans="1:17" ht="15.75">
      <c r="A15" s="66"/>
      <c r="B15" s="12">
        <v>4000</v>
      </c>
      <c r="C15" s="13">
        <f>IF(C7&lt;10,"W",IF(C7&gt;90,"W",IF((ROUNDUP(((0.8-$C$8)*B15*9.81)/($C$6*$C$8*SIN((RADIANS($C$7)))*$C$5*10),0))=1,2,ROUNDUP(((0.8-$C$8)*B15*9.81)/($C$6*$C$8*SIN((RADIANS($C$7)))*$C$5*10),0))))</f>
        <v>32</v>
      </c>
      <c r="D15" s="13">
        <f>IF(C7&lt;10,"W",IF(C7&gt;90,"W",IF((ROUNDUP(((0.8-$D$8)*B15*9.81)/($C$6*$D$8*SIN((RADIANS($C$7)))*$C$5*10),0))=1,2,ROUNDUP(((0.8-$D$8)*B15*9.81)/($C$6*$D$8*SIN((RADIANS($C$7)))*$C$5*10),0))))</f>
        <v>18</v>
      </c>
      <c r="E15" s="13">
        <f>IF(C7&lt;10,"W",IF(C7&gt;90,"W",IF((ROUNDUP(((0.8-$E$8)*B15*9.81)/($C$6*$E$8*SIN((RADIANS($C$7)))*$C$5*10),0))=1,2,ROUNDUP(((0.8-$E$8)*B15*9.81)/($C$6*$E$8*SIN((RADIANS($C$7)))*$C$5*10),0))))</f>
        <v>4</v>
      </c>
      <c r="F15" s="14">
        <f>IF(F7&lt;10,"W",IF(F7&gt;90,"W",IF((ROUNDUP(((0.8-$F$8)*B15*9.81)/($C$6*$F$8*SIN((RADIANS($F$7)))*$C$5*10),0))=1,2,ROUNDUP(((0.8-$F$8)*B15*9.81)/($C$6*$F$8*SIN((RADIANS($F$7)))*$C$5*10),0))))</f>
        <v>37</v>
      </c>
      <c r="G15" s="14">
        <f>IF(F7&lt;10,"W",IF(F7&gt;90,"W",IF((ROUNDUP(((0.8-$G$8)*B15*9.81)/($C$6*$G$8*SIN((RADIANS($F$7)))*$C$5*10),0))=1,2,ROUNDUP(((0.8-$G$8)*B15*9.81)/($C$6*$G$8*SIN((RADIANS($F$7)))*$C$5*10),0))))</f>
        <v>21</v>
      </c>
      <c r="H15" s="14">
        <f>IF(F7&lt;10,"W",IF(F7&gt;90,"W",IF((ROUNDUP(((0.8-$H$8)*B15*9.81)/($C$6*$H$8*SIN((RADIANS($F$7)))*$C$5*10),0))=1,2,ROUNDUP(((0.8-$H$8)*B15*9.81)/($C$6*$H$8*SIN((RADIANS($F$7)))*$C$5*10),0))))</f>
        <v>5</v>
      </c>
      <c r="I15" s="15">
        <f>IF(I7&lt;10,"W",IF(I7&gt;90,"W",IF((ROUNDUP(((0.8-$I$8)*B15*9.81)/($C$6*$I$8*SIN((RADIANS($I$7)))*$C$5*10),0))=1,2,ROUNDUP(((0.8-$I$8)*B15*9.81)/($C$6*$I$8*SIN((RADIANS($I$7)))*$C$5*10),0))))</f>
        <v>63</v>
      </c>
      <c r="J15" s="15">
        <f>IF(I7&lt;10,"W",IF(I7&gt;90,"W",IF((ROUNDUP(((0.8-$J$8)*B15*9.81)/($C$6*$J$8*SIN((RADIANS($I$7)))*$C$5*10),0))=1,2,ROUNDUP(((0.8-$J$8)*B15*9.81)/($C$6*$J$8*SIN((RADIANS($I$7)))*$C$5*10),0))))</f>
        <v>35</v>
      </c>
      <c r="K15" s="16">
        <f>IF(I7&lt;10,"W",IF(I7&gt;90,"W",IF((ROUNDUP(((0.8-$K$8)*B15*9.81)/($C$6*$K$8*SIN((RADIANS($I$7)))*$C$5*10),0))=1,2,ROUNDUP(((0.8-$K$8)*B15*9.81)/($C$6*$K$8*SIN((RADIANS($I$7)))*$C$5*10),0))))</f>
        <v>7</v>
      </c>
      <c r="L15" s="4"/>
      <c r="M15" s="17"/>
      <c r="N15" s="18"/>
      <c r="O15" s="18"/>
      <c r="P15" s="18"/>
      <c r="Q15" s="19"/>
    </row>
    <row r="16" spans="1:17" ht="15.75">
      <c r="A16" s="66"/>
      <c r="B16" s="12">
        <v>4500</v>
      </c>
      <c r="C16" s="13">
        <f>IF(C7&lt;10,"W",IF(C7&gt;90,"W",IF((ROUNDUP(((0.8-$C$8)*B16*9.81)/($C$6*$C$8*SIN((RADIANS($C$7)))*$C$5*10),0))=1,2,ROUNDUP(((0.8-$C$8)*B16*9.81)/($C$6*$C$8*SIN((RADIANS($C$7)))*$C$5*10),0))))</f>
        <v>36</v>
      </c>
      <c r="D16" s="13">
        <f>IF(C7&lt;10,"W",IF(C7&gt;90,"W",IF((ROUNDUP(((0.8-$D$8)*B16*9.81)/($C$6*$D$8*SIN((RADIANS($C$7)))*$C$5*10),0))=1,2,ROUNDUP(((0.8-$D$8)*B16*9.81)/($C$6*$D$8*SIN((RADIANS($C$7)))*$C$5*10),0))))</f>
        <v>20</v>
      </c>
      <c r="E16" s="13">
        <f>IF(C7&lt;10,"W",IF(C7&gt;90,"W",IF((ROUNDUP(((0.8-$E$8)*B16*9.81)/($C$6*$E$8*SIN((RADIANS($C$7)))*$C$5*10),0))=1,2,ROUNDUP(((0.8-$E$8)*B16*9.81)/($C$6*$E$8*SIN((RADIANS($C$7)))*$C$5*10),0))))</f>
        <v>4</v>
      </c>
      <c r="F16" s="14">
        <f>IF(F7&lt;10,"W",IF(F7&gt;90,"W",IF((ROUNDUP(((0.8-$F$8)*B16*9.81)/($C$6*$F$8*SIN((RADIANS($F$7)))*$C$5*10),0))=1,2,ROUNDUP(((0.8-$F$8)*B16*9.81)/($C$6*$F$8*SIN((RADIANS($F$7)))*$C$5*10),0))))</f>
        <v>41</v>
      </c>
      <c r="G16" s="14">
        <f>IF(F7&lt;10,"W",IF(F7&gt;90,"W",IF((ROUNDUP(((0.8-$G$8)*B16*9.81)/($C$6*$G$8*SIN((RADIANS($F$7)))*$C$5*10),0))=1,2,ROUNDUP(((0.8-$G$8)*B16*9.81)/($C$6*$G$8*SIN((RADIANS($F$7)))*$C$5*10),0))))</f>
        <v>23</v>
      </c>
      <c r="H16" s="14">
        <f>IF(F7&lt;10,"W",IF(F7&gt;90,"W",IF((ROUNDUP(((0.8-$H$8)*B16*9.81)/($C$6*$H$8*SIN((RADIANS($F$7)))*$C$5*10),0))=1,2,ROUNDUP(((0.8-$H$8)*B16*9.81)/($C$6*$H$8*SIN((RADIANS($F$7)))*$C$5*10),0))))</f>
        <v>5</v>
      </c>
      <c r="I16" s="15">
        <f>IF(I7&lt;10,"W",IF(I7&gt;90,"W",IF((ROUNDUP(((0.8-$I$8)*B16*9.81)/($C$6*$I$8*SIN((RADIANS($I$7)))*$C$5*10),0))=1,2,ROUNDUP(((0.8-$I$8)*B16*9.81)/($C$6*$I$8*SIN((RADIANS($I$7)))*$C$5*10),0))))</f>
        <v>71</v>
      </c>
      <c r="J16" s="15">
        <f>IF(I7&lt;10,"W",IF(I7&gt;90,"W",IF((ROUNDUP(((0.8-$J$8)*B16*9.81)/($C$6*$J$8*SIN((RADIANS($I$7)))*$C$5*10),0))=1,2,ROUNDUP(((0.8-$J$8)*B16*9.81)/($C$6*$J$8*SIN((RADIANS($I$7)))*$C$5*10),0))))</f>
        <v>40</v>
      </c>
      <c r="K16" s="16">
        <f>IF(I7&lt;10,"W",IF(I7&gt;90,"W",IF((ROUNDUP(((0.8-$K$8)*B16*9.81)/($C$6*$K$8*SIN((RADIANS($I$7)))*$C$5*10),0))=1,2,ROUNDUP(((0.8-$K$8)*B16*9.81)/($C$6*$K$8*SIN((RADIANS($I$7)))*$C$5*10),0))))</f>
        <v>8</v>
      </c>
      <c r="L16" s="4"/>
      <c r="M16" s="68"/>
      <c r="N16" s="69"/>
      <c r="O16" s="20" t="s">
        <v>9</v>
      </c>
      <c r="P16" s="20" t="s">
        <v>10</v>
      </c>
      <c r="Q16" s="20" t="s">
        <v>11</v>
      </c>
    </row>
    <row r="17" spans="1:18" ht="15.75">
      <c r="A17" s="66"/>
      <c r="B17" s="12">
        <v>5000</v>
      </c>
      <c r="C17" s="13">
        <f>IF(C7&lt;10,"W",IF(C7&gt;90,"W",IF((ROUNDUP(((0.8-$C$8)*B17*9.81)/($C$6*$C$8*SIN((RADIANS($C$7)))*$C$5*10),0))=1,2,ROUNDUP(((0.8-$C$8)*B17*9.81)/($C$6*$C$8*SIN((RADIANS($C$7)))*$C$5*10),0))))</f>
        <v>40</v>
      </c>
      <c r="D17" s="13">
        <f>IF(C7&lt;10,"W",IF(C7&gt;90,"W",IF((ROUNDUP(((0.8-$D$8)*B17*9.81)/($C$6*$D$8*SIN((RADIANS($C$7)))*$C$5*10),0))=1,2,ROUNDUP(((0.8-$D$8)*B17*9.81)/($C$6*$D$8*SIN((RADIANS($C$7)))*$C$5*10),0))))</f>
        <v>22</v>
      </c>
      <c r="E17" s="13">
        <f>IF(C7&lt;10,"W",IF(C7&gt;90,"W",IF((ROUNDUP(((0.8-$E$8)*B17*9.81)/($C$6*$E$8*SIN((RADIANS($C$7)))*$C$5*10),0))=1,2,ROUNDUP(((0.8-$E$8)*B17*9.81)/($C$6*$E$8*SIN((RADIANS($C$7)))*$C$5*10),0))))</f>
        <v>5</v>
      </c>
      <c r="F17" s="14">
        <f>IF(F7&lt;10,"W",IF(F7&gt;90,"W",IF((ROUNDUP(((0.8-$F$8)*B17*9.81)/($C$6*$F$8*SIN((RADIANS($F$7)))*$C$5*10),0))=1,2,ROUNDUP(((0.8-$F$8)*B17*9.81)/($C$6*$F$8*SIN((RADIANS($F$7)))*$C$5*10),0))))</f>
        <v>46</v>
      </c>
      <c r="G17" s="14">
        <f>IF(F7&lt;10,"W",IF(F7&gt;90,"W",IF((ROUNDUP(((0.8-$G$8)*B17*9.81)/($C$6*$G$8*SIN((RADIANS($F$7)))*$C$5*10),0))=1,2,ROUNDUP(((0.8-$G$8)*B17*9.81)/($C$6*$G$8*SIN((RADIANS($F$7)))*$C$5*10),0))))</f>
        <v>26</v>
      </c>
      <c r="H17" s="14">
        <f>IF(F7&lt;10,"W",IF(F7&gt;90,"W",IF((ROUNDUP(((0.8-$H$8)*B17*9.81)/($C$6*$H$8*SIN((RADIANS($F$7)))*$C$5*10),0))=1,2,ROUNDUP(((0.8-$H$8)*B17*9.81)/($C$6*$H$8*SIN((RADIANS($F$7)))*$C$5*10),0))))</f>
        <v>6</v>
      </c>
      <c r="I17" s="15">
        <f>IF(I7&lt;10,"W",IF(I7&gt;90,"W",IF((ROUNDUP(((0.8-$I$8)*B17*9.81)/($C$6*$I$8*SIN((RADIANS($I$7)))*$C$5*10),0))=1,2,ROUNDUP(((0.8-$I$8)*B17*9.81)/($C$6*$I$8*SIN((RADIANS($I$7)))*$C$5*10),0))))</f>
        <v>79</v>
      </c>
      <c r="J17" s="15">
        <f>IF(I7&lt;10,"W",IF(I7&gt;90,"W",IF((ROUNDUP(((0.8-$J$8)*B17*9.81)/($C$6*$J$8*SIN((RADIANS($I$7)))*$C$5*10),0))=1,2,ROUNDUP(((0.8-$J$8)*B17*9.81)/($C$6*$J$8*SIN((RADIANS($I$7)))*$C$5*10),0))))</f>
        <v>44</v>
      </c>
      <c r="K17" s="16">
        <f>IF(I7&lt;10,"W",IF(I7&gt;90,"W",IF((ROUNDUP(((0.8-$K$8)*B17*9.81)/($C$6*$K$8*SIN((RADIANS($I$7)))*$C$5*10),0))=1,2,ROUNDUP(((0.8-$K$8)*B17*9.81)/($C$6*$K$8*SIN((RADIANS($I$7)))*$C$5*10),0))))</f>
        <v>9</v>
      </c>
      <c r="L17" s="4"/>
      <c r="M17" s="70" t="s">
        <v>12</v>
      </c>
      <c r="N17" s="71"/>
      <c r="O17" s="21" t="s">
        <v>13</v>
      </c>
      <c r="P17" s="21" t="s">
        <v>14</v>
      </c>
      <c r="Q17" s="21" t="s">
        <v>15</v>
      </c>
    </row>
    <row r="18" spans="1:18" ht="15.75">
      <c r="A18" s="66"/>
      <c r="B18" s="12">
        <v>5500</v>
      </c>
      <c r="C18" s="13">
        <f>IF(C7&lt;10,"W",IF(C7&gt;90,"W",IF((ROUNDUP(((0.8-$C$8)*B18*9.81)/($C$6*$C$8*SIN((RADIANS($C$7)))*$C$5*10),0))=1,2,ROUNDUP(((0.8-$C$8)*B18*9.81)/($C$6*$C$8*SIN((RADIANS($C$7)))*$C$5*10),0))))</f>
        <v>44</v>
      </c>
      <c r="D18" s="13">
        <f>IF(C7&lt;10,"W",IF(C7&gt;90,"W",IF((ROUNDUP(((0.8-$D$8)*B18*9.81)/($C$6*$D$8*SIN((RADIANS($C$7)))*$C$5*10),0))=1,2,ROUNDUP(((0.8-$D$8)*B18*9.81)/($C$6*$D$8*SIN((RADIANS($C$7)))*$C$5*10),0))))</f>
        <v>24</v>
      </c>
      <c r="E18" s="13">
        <f>IF(C7&lt;10,"W",IF(C7&gt;90,"W",IF((ROUNDUP(((0.8-$E$8)*B18*9.81)/($C$6*$E$8*SIN((RADIANS($C$7)))*$C$5*10),0))=1,2,ROUNDUP(((0.8-$E$8)*B18*9.81)/($C$6*$E$8*SIN((RADIANS($C$7)))*$C$5*10),0))))</f>
        <v>5</v>
      </c>
      <c r="F18" s="14">
        <f>IF(F7&lt;10,"W",IF(F7&gt;90,"W",IF((ROUNDUP(((0.8-$F$8)*B18*9.81)/($C$6*$F$8*SIN((RADIANS($F$7)))*$C$5*10),0))=1,2,ROUNDUP(((0.8-$F$8)*B18*9.81)/($C$6*$F$8*SIN((RADIANS($F$7)))*$C$5*10),0))))</f>
        <v>50</v>
      </c>
      <c r="G18" s="14">
        <f>IF(F7&lt;10,"W",IF(F7&gt;90,"W",IF((ROUNDUP(((0.8-$G$8)*B18*9.81)/($C$6*$G$8*SIN((RADIANS($F$7)))*$C$5*10),0))=1,2,ROUNDUP(((0.8-$G$8)*B18*9.81)/($C$6*$G$8*SIN((RADIANS($F$7)))*$C$5*10),0))))</f>
        <v>28</v>
      </c>
      <c r="H18" s="14">
        <f>IF(F7&lt;10,"W",IF(F7&gt;90,"W",IF((ROUNDUP(((0.8-$H$8)*B18*9.81)/($C$6*$H$8*SIN((RADIANS($F$7)))*$C$5*10),0))=1,2,ROUNDUP(((0.8-$H$8)*B18*9.81)/($C$6*$H$8*SIN((RADIANS($F$7)))*$C$5*10),0))))</f>
        <v>6</v>
      </c>
      <c r="I18" s="15">
        <f>IF(I7&lt;10,"W",IF(I7&gt;90,"W",IF((ROUNDUP(((0.8-$I$8)*B18*9.81)/($C$6*$I$8*SIN((RADIANS($I$7)))*$C$5*10),0))=1,2,ROUNDUP(((0.8-$I$8)*B18*9.81)/($C$6*$I$8*SIN((RADIANS($I$7)))*$C$5*10),0))))</f>
        <v>87</v>
      </c>
      <c r="J18" s="15">
        <f>IF(I7&lt;10,"W",IF(I7&gt;90,"W",IF((ROUNDUP(((0.8-$J$8)*B18*9.81)/($C$6*$J$8*SIN((RADIANS($I$7)))*$C$5*10),0))=1,2,ROUNDUP(((0.8-$J$8)*B18*9.81)/($C$6*$J$8*SIN((RADIANS($I$7)))*$C$5*10),0))))</f>
        <v>48</v>
      </c>
      <c r="K18" s="16">
        <f>IF(I7&lt;10,"W",IF(I7&gt;90,"W",IF((ROUNDUP(((0.8-$K$8)*B18*9.81)/($C$6*$K$8*SIN((RADIANS($I$7)))*$C$5*10),0))=1,2,ROUNDUP(((0.8-$K$8)*B18*9.81)/($C$6*$K$8*SIN((RADIANS($I$7)))*$C$5*10),0))))</f>
        <v>10</v>
      </c>
      <c r="L18" s="4"/>
      <c r="M18" s="70" t="s">
        <v>16</v>
      </c>
      <c r="N18" s="71"/>
      <c r="O18" s="21" t="s">
        <v>13</v>
      </c>
      <c r="P18" s="21" t="s">
        <v>14</v>
      </c>
      <c r="Q18" s="21" t="s">
        <v>17</v>
      </c>
    </row>
    <row r="19" spans="1:18" ht="15.75">
      <c r="A19" s="66"/>
      <c r="B19" s="12">
        <v>6000</v>
      </c>
      <c r="C19" s="13">
        <f>IF(C7&lt;10,"W",IF(C7&gt;90,"W",IF((ROUNDUP(((0.8-$C$8)*B19*9.81)/($C$6*$C$8*SIN((RADIANS($C$7)))*$C$5*10),0))=1,2,ROUNDUP(((0.8-$C$8)*B19*9.81)/($C$6*$C$8*SIN((RADIANS($C$7)))*$C$5*10),0))))</f>
        <v>48</v>
      </c>
      <c r="D19" s="13">
        <f>IF(C7&lt;10,"W",IF(C7&gt;90,"W",IF((ROUNDUP(((0.8-$D$8)*B19*9.81)/($C$6*$D$8*SIN((RADIANS($C$7)))*$C$5*10),0))=1,2,ROUNDUP(((0.8-$D$8)*B19*9.81)/($C$6*$D$8*SIN((RADIANS($C$7)))*$C$5*10),0))))</f>
        <v>27</v>
      </c>
      <c r="E19" s="13">
        <f>IF(C7&lt;10,"W",IF(C7&gt;90,"W",IF((ROUNDUP(((0.8-$E$8)*B19*9.81)/($C$6*$E$8*SIN((RADIANS($C$7)))*$C$5*10),0))=1,2,ROUNDUP(((0.8-$E$8)*B19*9.81)/($C$6*$E$8*SIN((RADIANS($C$7)))*$C$5*10),0))))</f>
        <v>6</v>
      </c>
      <c r="F19" s="14">
        <f>IF(F7&lt;10,"W",IF(F7&gt;90,"W",IF((ROUNDUP(((0.8-$F$8)*B19*9.81)/($C$6*$F$8*SIN((RADIANS($F$7)))*$C$5*10),0))=1,2,ROUNDUP(((0.8-$F$8)*B19*9.81)/($C$6*$F$8*SIN((RADIANS($F$7)))*$C$5*10),0))))</f>
        <v>55</v>
      </c>
      <c r="G19" s="14">
        <f>IF(F7&lt;10,"W",IF(F7&gt;90,"W",IF((ROUNDUP(((0.8-$G$8)*B19*9.81)/($C$6*$G$8*SIN((RADIANS($F$7)))*$C$5*10),0))=1,2,ROUNDUP(((0.8-$G$8)*B19*9.81)/($C$6*$G$8*SIN((RADIANS($F$7)))*$C$5*10),0))))</f>
        <v>31</v>
      </c>
      <c r="H19" s="14">
        <f>IF(F7&lt;10,"W",IF(F7&gt;90,"W",IF((ROUNDUP(((0.8-$H$8)*B19*9.81)/($C$6*$H$8*SIN((RADIANS($F$7)))*$C$5*10),0))=1,2,ROUNDUP(((0.8-$H$8)*B19*9.81)/($C$6*$H$8*SIN((RADIANS($F$7)))*$C$5*10),0))))</f>
        <v>7</v>
      </c>
      <c r="I19" s="15">
        <f>IF(I7&lt;10,"W",IF(I7&gt;90,"W",IF((ROUNDUP(((0.8-$I$8)*B19*9.81)/($C$6*$I$8*SIN((RADIANS($I$7)))*$C$5*10),0))=1,2,ROUNDUP(((0.8-$I$8)*B19*9.81)/($C$6*$I$8*SIN((RADIANS($I$7)))*$C$5*10),0))))</f>
        <v>95</v>
      </c>
      <c r="J19" s="15">
        <f>IF(I7&lt;10,"W",IF(I7&gt;90,"W",IF((ROUNDUP(((0.8-$J$8)*B19*9.81)/($C$6*$J$8*SIN((RADIANS($I$7)))*$C$5*10),0))=1,2,ROUNDUP(((0.8-$J$8)*B19*9.81)/($C$6*$J$8*SIN((RADIANS($I$7)))*$C$5*10),0))))</f>
        <v>53</v>
      </c>
      <c r="K19" s="16">
        <f>IF(I7&lt;10,"W",IF(I7&gt;90,"W",IF((ROUNDUP(((0.8-$K$8)*B19*9.81)/($C$6*$K$8*SIN((RADIANS($I$7)))*$C$5*10),0))=1,2,ROUNDUP(((0.8-$K$8)*B19*9.81)/($C$6*$K$8*SIN((RADIANS($I$7)))*$C$5*10),0))))</f>
        <v>11</v>
      </c>
      <c r="L19" s="4"/>
      <c r="M19" s="70" t="s">
        <v>18</v>
      </c>
      <c r="N19" s="71"/>
      <c r="O19" s="21" t="s">
        <v>19</v>
      </c>
      <c r="P19" s="21" t="s">
        <v>20</v>
      </c>
      <c r="Q19" s="21" t="s">
        <v>21</v>
      </c>
    </row>
    <row r="20" spans="1:18" ht="15.75">
      <c r="A20" s="66"/>
      <c r="B20" s="12">
        <v>6500</v>
      </c>
      <c r="C20" s="13">
        <f>IF(C7&lt;10,"W",IF(C7&gt;90,"W",IF((ROUNDUP(((0.8-$C$8)*B20*9.81)/($C$6*$C$8*SIN((RADIANS($C$7)))*$C$5*10),0))=1,2,ROUNDUP(((0.8-$C$8)*B20*9.81)/($C$6*$C$8*SIN((RADIANS($C$7)))*$C$5*10),0))))</f>
        <v>52</v>
      </c>
      <c r="D20" s="13">
        <f>IF(C7&lt;10,"W",IF(C7&gt;90,"W",IF((ROUNDUP(((0.8-$D$8)*B20*9.81)/($C$6*$D$8*SIN((RADIANS($C$7)))*$C$5*10),0))=1,2,ROUNDUP(((0.8-$D$8)*B20*9.81)/($C$6*$D$8*SIN((RADIANS($C$7)))*$C$5*10),0))))</f>
        <v>29</v>
      </c>
      <c r="E20" s="13">
        <f>IF(C7&lt;10,"W",IF(C7&gt;90,"W",IF((ROUNDUP(((0.8-$E$8)*B20*9.81)/($C$6*$E$8*SIN((RADIANS($C$7)))*$C$5*10),0))=1,2,ROUNDUP(((0.8-$E$8)*B20*9.81)/($C$6*$E$8*SIN((RADIANS($C$7)))*$C$5*10),0))))</f>
        <v>6</v>
      </c>
      <c r="F20" s="14">
        <f>IF(F7&lt;10,"W",IF(F7&gt;90,"W",IF((ROUNDUP(((0.8-$F$8)*B20*9.81)/($C$6*$F$8*SIN((RADIANS($F$7)))*$C$5*10),0))=1,2,ROUNDUP(((0.8-$F$8)*B20*9.81)/($C$6*$F$8*SIN((RADIANS($F$7)))*$C$5*10),0))))</f>
        <v>59</v>
      </c>
      <c r="G20" s="14">
        <f>IF(F7&lt;10,"W",IF(F7&gt;90,"W",IF((ROUNDUP(((0.8-$G$8)*B20*9.81)/($C$6*$G$8*SIN((RADIANS($F$7)))*$C$5*10),0))=1,2,ROUNDUP(((0.8-$G$8)*B20*9.81)/($C$6*$G$8*SIN((RADIANS($F$7)))*$C$5*10),0))))</f>
        <v>33</v>
      </c>
      <c r="H20" s="14">
        <f>IF(F7&lt;10,"W",IF(F7&gt;90,"W",IF((ROUNDUP(((0.8-$H$8)*B20*9.81)/($C$6*$H$8*SIN((RADIANS($F$7)))*$C$5*10),0))=1,2,ROUNDUP(((0.8-$H$8)*B20*9.81)/($C$6*$H$8*SIN((RADIANS($F$7)))*$C$5*10),0))))</f>
        <v>7</v>
      </c>
      <c r="I20" s="15">
        <f>IF(I7&lt;10,"W",IF(I7&gt;90,"W",IF((ROUNDUP(((0.8-$I$8)*B20*9.81)/($C$6*$I$8*SIN((RADIANS($I$7)))*$C$5*10),0))=1,2,ROUNDUP(((0.8-$I$8)*B20*9.81)/($C$6*$I$8*SIN((RADIANS($I$7)))*$C$5*10),0))))</f>
        <v>103</v>
      </c>
      <c r="J20" s="15">
        <f>IF(I7&lt;10,"W",IF(I7&gt;90,"W",IF((ROUNDUP(((0.8-$J$8)*B20*9.81)/($C$6*$J$8*SIN((RADIANS($I$7)))*$C$5*10),0))=1,2,ROUNDUP(((0.8-$J$8)*B20*9.81)/($C$6*$J$8*SIN((RADIANS($I$7)))*$C$5*10),0))))</f>
        <v>57</v>
      </c>
      <c r="K20" s="16">
        <f>IF(I7&lt;10,"W",IF(I7&gt;90,"W",IF((ROUNDUP(((0.8-$K$8)*B20*9.81)/($C$6*$K$8*SIN((RADIANS($I$7)))*$C$5*10),0))=1,2,ROUNDUP(((0.8-$K$8)*B20*9.81)/($C$6*$K$8*SIN((RADIANS($I$7)))*$C$5*10),0))))</f>
        <v>12</v>
      </c>
      <c r="L20" s="4"/>
      <c r="M20" s="79" t="s">
        <v>24</v>
      </c>
      <c r="N20" s="80"/>
      <c r="O20" s="80"/>
      <c r="P20" s="80"/>
      <c r="Q20" s="81"/>
    </row>
    <row r="21" spans="1:18" ht="15.75">
      <c r="A21" s="66"/>
      <c r="B21" s="12">
        <v>7000</v>
      </c>
      <c r="C21" s="13">
        <f>IF(C7&lt;10,"W",IF(C7&gt;90,"W",IF((ROUNDUP(((0.8-$C$8)*B21*9.81)/($C$6*$C$8*SIN((RADIANS($C$7)))*$C$5*10),0))=1,2,ROUNDUP(((0.8-$C$8)*B21*9.81)/($C$6*$C$8*SIN((RADIANS($C$7)))*$C$5*10),0))))</f>
        <v>55</v>
      </c>
      <c r="D21" s="13">
        <f>IF(C7&lt;10,"W",IF(C7&gt;90,"W",IF((ROUNDUP(((0.8-$D$8)*B21*9.81)/($C$6*$D$8*SIN((RADIANS($C$7)))*$C$5*10),0))=1,2,ROUNDUP(((0.8-$D$8)*B21*9.81)/($C$6*$D$8*SIN((RADIANS($C$7)))*$C$5*10),0))))</f>
        <v>31</v>
      </c>
      <c r="E21" s="13">
        <f>IF(C7&lt;10,"W",IF(C7&gt;90,"W",IF((ROUNDUP(((0.8-$E$8)*B21*9.81)/($C$6*$E$8*SIN((RADIANS($C$7)))*$C$5*10),0))=1,2,ROUNDUP(((0.8-$E$8)*B21*9.81)/($C$6*$E$8*SIN((RADIANS($C$7)))*$C$5*10),0))))</f>
        <v>7</v>
      </c>
      <c r="F21" s="14">
        <f>IF(F7&lt;10,"W",IF(F7&gt;90,"W",IF((ROUNDUP(((0.8-$F$8)*B21*9.81)/($C$6*$F$8*SIN((RADIANS($F$7)))*$C$5*10),0))=1,2,ROUNDUP(((0.8-$F$8)*B21*9.81)/($C$6*$F$8*SIN((RADIANS($F$7)))*$C$5*10),0))))</f>
        <v>64</v>
      </c>
      <c r="G21" s="14">
        <f>IF(F7&lt;10,"W",IF(F7&gt;90,"W",IF((ROUNDUP(((0.8-$G$8)*B21*9.81)/($C$6*$G$8*SIN((RADIANS($F$7)))*$C$5*10),0))=1,2,ROUNDUP(((0.8-$G$8)*B21*9.81)/($C$6*$G$8*SIN((RADIANS($F$7)))*$C$5*10),0))))</f>
        <v>36</v>
      </c>
      <c r="H21" s="14">
        <f>IF(F7&lt;10,"W",IF(F7&gt;90,"W",IF((ROUNDUP(((0.8-$H$8)*B21*9.81)/($C$6*$H$8*SIN((RADIANS($F$7)))*$C$5*10),0))=1,2,ROUNDUP(((0.8-$H$8)*B21*9.81)/($C$6*$H$8*SIN((RADIANS($F$7)))*$C$5*10),0))))</f>
        <v>8</v>
      </c>
      <c r="I21" s="15">
        <f>IF(I7&lt;10,"W",IF(I7&gt;90,"W",IF((ROUNDUP(((0.8-$I$8)*B21*9.81)/($C$6*$I$8*SIN((RADIANS($I$7)))*$C$5*10),0))=1,2,ROUNDUP(((0.8-$I$8)*B21*9.81)/($C$6*$I$8*SIN((RADIANS($I$7)))*$C$5*10),0))))</f>
        <v>110</v>
      </c>
      <c r="J21" s="15">
        <f>IF(I7&lt;10,"W",IF(I7&gt;90,"W",IF((ROUNDUP(((0.8-$J$8)*B21*9.81)/($C$6*$J$8*SIN((RADIANS($I$7)))*$C$5*10),0))=1,2,ROUNDUP(((0.8-$J$8)*B21*9.81)/($C$6*$J$8*SIN((RADIANS($I$7)))*$C$5*10),0))))</f>
        <v>62</v>
      </c>
      <c r="K21" s="16">
        <f>IF(I7&lt;10,"W",IF(I7&gt;90,"W",IF((ROUNDUP(((0.8-$K$8)*B21*9.81)/($C$6*$K$8*SIN((RADIANS($I$7)))*$C$5*10),0))=1,2,ROUNDUP(((0.8-$K$8)*B21*9.81)/($C$6*$K$8*SIN((RADIANS($I$7)))*$C$5*10),0))))</f>
        <v>13</v>
      </c>
      <c r="L21" s="4"/>
      <c r="M21" s="82"/>
      <c r="N21" s="83"/>
      <c r="O21" s="83"/>
      <c r="P21" s="83"/>
      <c r="Q21" s="84"/>
    </row>
    <row r="22" spans="1:18" ht="15.75">
      <c r="A22" s="66"/>
      <c r="B22" s="12">
        <v>7500</v>
      </c>
      <c r="C22" s="13">
        <f>IF(C7&lt;10,"W",IF(C7&gt;90,"W",IF((ROUNDUP(((0.8-$C$8)*B22*9.81)/($C$6*$C$8*SIN((RADIANS($C$7)))*$C$5*10),0))=1,2,ROUNDUP(((0.8-$C$8)*B22*9.81)/($C$6*$C$8*SIN((RADIANS($C$7)))*$C$5*10),0))))</f>
        <v>59</v>
      </c>
      <c r="D22" s="13">
        <f>IF(C7&lt;10,"W",IF(C7&gt;90,"W",IF((ROUNDUP(((0.8-$D$8)*B22*9.81)/($C$6*$D$8*SIN((RADIANS($C$7)))*$C$5*10),0))=1,2,ROUNDUP(((0.8-$D$8)*B22*9.81)/($C$6*$D$8*SIN((RADIANS($C$7)))*$C$5*10),0))))</f>
        <v>33</v>
      </c>
      <c r="E22" s="13">
        <f>IF(C7&lt;10,"W",IF(C7&gt;90,"W",IF((ROUNDUP(((0.8-$E$8)*B22*9.81)/($C$6*$E$8*SIN((RADIANS($C$7)))*$C$5*10),0))=1,2,ROUNDUP(((0.8-$E$8)*B22*9.81)/($C$6*$E$8*SIN((RADIANS($C$7)))*$C$5*10),0))))</f>
        <v>7</v>
      </c>
      <c r="F22" s="14">
        <f>IF(F7&lt;10,"W",IF(F7&gt;90,"W",IF((ROUNDUP(((0.8-$F$8)*B22*9.81)/($C$6*$F$8*SIN((RADIANS($F$7)))*$C$5*10),0))=1,2,ROUNDUP(((0.8-$F$8)*B22*9.81)/($C$6*$F$8*SIN((RADIANS($F$7)))*$C$5*10),0))))</f>
        <v>68</v>
      </c>
      <c r="G22" s="14">
        <f>IF(F7&lt;10,"W",IF(F7&gt;90,"W",IF((ROUNDUP(((0.8-$G$8)*B22*9.81)/($C$6*$G$8*SIN((RADIANS($F$7)))*$C$5*10),0))=1,2,ROUNDUP(((0.8-$G$8)*B22*9.81)/($C$6*$G$8*SIN((RADIANS($F$7)))*$C$5*10),0))))</f>
        <v>38</v>
      </c>
      <c r="H22" s="14">
        <f>IF(F7&lt;10,"W",IF(F7&gt;90,"W",IF((ROUNDUP(((0.8-$H$8)*B22*9.81)/($C$6*$H$8*SIN((RADIANS($F$7)))*$C$5*10),0))=1,2,ROUNDUP(((0.8-$H$8)*B22*9.81)/($C$6*$H$8*SIN((RADIANS($F$7)))*$C$5*10),0))))</f>
        <v>8</v>
      </c>
      <c r="I22" s="15">
        <f>IF(I7&lt;10,"W",IF(I7&gt;90,"W",IF((ROUNDUP(((0.8-$I$8)*B22*9.81)/($C$6*$I$8*SIN((RADIANS($I$7)))*$C$5*10),0))=1,2,ROUNDUP(((0.8-$I$8)*B22*9.81)/($C$6*$I$8*SIN((RADIANS($I$7)))*$C$5*10),0))))</f>
        <v>118</v>
      </c>
      <c r="J22" s="15">
        <f>IF(I7&lt;10,"W",IF(I7&gt;90,"W",IF((ROUNDUP(((0.8-$J$8)*B22*9.81)/($C$6*$J$8*SIN((RADIANS($I$7)))*$C$5*10),0))=1,2,ROUNDUP(((0.8-$J$8)*B22*9.81)/($C$6*$J$8*SIN((RADIANS($I$7)))*$C$5*10),0))))</f>
        <v>66</v>
      </c>
      <c r="K22" s="16">
        <f>IF(I7&lt;10,"W",IF(I7&gt;90,"W",IF((ROUNDUP(((0.8-$K$8)*B22*9.81)/($C$6*$K$8*SIN((RADIANS($I$7)))*$C$5*10),0))=1,2,ROUNDUP(((0.8-$K$8)*B22*9.81)/($C$6*$K$8*SIN((RADIANS($I$7)))*$C$5*10),0))))</f>
        <v>14</v>
      </c>
      <c r="L22" s="4"/>
      <c r="M22" s="82"/>
      <c r="N22" s="83"/>
      <c r="O22" s="83"/>
      <c r="P22" s="83"/>
      <c r="Q22" s="84"/>
    </row>
    <row r="23" spans="1:18" ht="15.75">
      <c r="A23" s="66"/>
      <c r="B23" s="12">
        <v>8000</v>
      </c>
      <c r="C23" s="13">
        <f>IF(C7&lt;10,"W",IF(C7&gt;90,"W",IF((ROUNDUP(((0.8-$C$8)*B23*9.81)/($C$6*$C$8*SIN((RADIANS($C$7)))*$C$5*10),0))=1,2,ROUNDUP(((0.8-$C$8)*B23*9.81)/($C$6*$C$8*SIN((RADIANS($C$7)))*$C$5*10),0))))</f>
        <v>63</v>
      </c>
      <c r="D23" s="13">
        <f>IF(C7&lt;10,"W",IF(C7&gt;90,"W",IF((ROUNDUP(((0.8-$D$8)*B23*9.81)/($C$6*$D$8*SIN((RADIANS($C$7)))*$C$5*10),0))=1,2,ROUNDUP(((0.8-$D$8)*B23*9.81)/($C$6*$D$8*SIN((RADIANS($C$7)))*$C$5*10),0))))</f>
        <v>35</v>
      </c>
      <c r="E23" s="13">
        <f>IF(C7&lt;10,"W",IF(C7&gt;90,"W",IF((ROUNDUP(((0.8-$E$8)*B23*9.81)/($C$6*$E$8*SIN((RADIANS($C$7)))*$C$5*10),0))=1,2,ROUNDUP(((0.8-$E$8)*B23*9.81)/($C$6*$E$8*SIN((RADIANS($C$7)))*$C$5*10),0))))</f>
        <v>7</v>
      </c>
      <c r="F23" s="14">
        <f>IF(F7&lt;10,"W",IF(F7&gt;90,"W",IF((ROUNDUP(((0.8-$F$8)*B23*9.81)/($C$6*$F$8*SIN((RADIANS($F$7)))*$C$5*10),0))=1,2,ROUNDUP(((0.8-$F$8)*B23*9.81)/($C$6*$F$8*SIN((RADIANS($F$7)))*$C$5*10),0))))</f>
        <v>73</v>
      </c>
      <c r="G23" s="14">
        <f>IF(F7&lt;10,"W",IF(F7&gt;90,"W",IF((ROUNDUP(((0.8-$G$8)*B23*9.81)/($C$6*$G$8*SIN((RADIANS($F$7)))*$C$5*10),0))=1,2,ROUNDUP(((0.8-$G$8)*B23*9.81)/($C$6*$G$8*SIN((RADIANS($F$7)))*$C$5*10),0))))</f>
        <v>41</v>
      </c>
      <c r="H23" s="14">
        <f>IF(F7&lt;10,"W",IF(F7&gt;90,"W",IF((ROUNDUP(((0.8-$H$8)*B23*9.81)/($C$6*$H$8*SIN((RADIANS($F$7)))*$C$5*10),0))=1,2,ROUNDUP(((0.8-$H$8)*B23*9.81)/($C$6*$H$8*SIN((RADIANS($F$7)))*$C$5*10),0))))</f>
        <v>9</v>
      </c>
      <c r="I23" s="15">
        <f>IF(I7&lt;10,"W",IF(I7&gt;90,"W",IF((ROUNDUP(((0.8-$I$8)*B23*9.81)/($C$6*$I$8*SIN((RADIANS($I$7)))*$C$5*10),0))=1,2,ROUNDUP(((0.8-$I$8)*B23*9.81)/($C$6*$I$8*SIN((RADIANS($I$7)))*$C$5*10),0))))</f>
        <v>126</v>
      </c>
      <c r="J23" s="15">
        <f>IF(I7&lt;10,"W",IF(I7&gt;90,"W",IF((ROUNDUP(((0.8-$J$8)*B23*9.81)/($C$6*$J$8*SIN((RADIANS($I$7)))*$C$5*10),0))=1,2,ROUNDUP(((0.8-$J$8)*B23*9.81)/($C$6*$J$8*SIN((RADIANS($I$7)))*$C$5*10),0))))</f>
        <v>70</v>
      </c>
      <c r="K23" s="16">
        <f>IF(I7&lt;10,"W",IF(I7&gt;90,"W",IF((ROUNDUP(((0.8-$K$8)*B23*9.81)/($C$6*$K$8*SIN((RADIANS($I$7)))*$C$5*10),0))=1,2,ROUNDUP(((0.8-$K$8)*B23*9.81)/($C$6*$K$8*SIN((RADIANS($I$7)))*$C$5*10),0))))</f>
        <v>14</v>
      </c>
      <c r="L23" s="4"/>
      <c r="M23" s="82"/>
      <c r="N23" s="83"/>
      <c r="O23" s="83"/>
      <c r="P23" s="83"/>
      <c r="Q23" s="84"/>
    </row>
    <row r="24" spans="1:18" ht="15.75">
      <c r="A24" s="66"/>
      <c r="B24" s="12">
        <v>8500</v>
      </c>
      <c r="C24" s="13">
        <f>IF(C7&lt;10,"W",IF(C7&gt;90,"W",IF((ROUNDUP(((0.8-$C$8)*B24*9.81)/($C$6*$C$8*SIN((RADIANS($C$7)))*$C$5*10),0))=1,2,ROUNDUP(((0.8-$C$8)*B24*9.81)/($C$6*$C$8*SIN((RADIANS($C$7)))*$C$5*10),0))))</f>
        <v>67</v>
      </c>
      <c r="D24" s="13">
        <f>IF(C7&lt;10,"W",IF(C7&gt;90,"W",IF((ROUNDUP(((0.8-$D$8)*B24*9.81)/($C$6*$D$8*SIN((RADIANS($C$7)))*$C$5*10),0))=1,2,ROUNDUP(((0.8-$D$8)*B24*9.81)/($C$6*$D$8*SIN((RADIANS($C$7)))*$C$5*10),0))))</f>
        <v>38</v>
      </c>
      <c r="E24" s="13">
        <f>IF(C7&lt;10,"W",IF(C7&gt;90,"W",IF((ROUNDUP(((0.8-$E$8)*B24*9.81)/($C$6*$E$8*SIN((RADIANS($C$7)))*$C$5*10),0))=1,2,ROUNDUP(((0.8-$E$8)*B24*9.81)/($C$6*$E$8*SIN((RADIANS($C$7)))*$C$5*10),0))))</f>
        <v>8</v>
      </c>
      <c r="F24" s="14">
        <f>IF(F7&lt;10,"W",IF(F7&gt;90,"W",IF((ROUNDUP(((0.8-$F$8)*B24*9.81)/($C$6*$F$8*SIN((RADIANS($F$7)))*$C$5*10),0))=1,2,ROUNDUP(((0.8-$F$8)*B24*9.81)/($C$6*$F$8*SIN((RADIANS($F$7)))*$C$5*10),0))))</f>
        <v>78</v>
      </c>
      <c r="G24" s="14">
        <f>IF(F7&lt;10,"W",IF(F7&gt;90,"W",IF((ROUNDUP(((0.8-$G$8)*B24*9.81)/($C$6*$G$8*SIN((RADIANS($F$7)))*$C$5*10),0))=1,2,ROUNDUP(((0.8-$G$8)*B24*9.81)/($C$6*$G$8*SIN((RADIANS($F$7)))*$C$5*10),0))))</f>
        <v>43</v>
      </c>
      <c r="H24" s="14">
        <f>IF(F7&lt;10,"W",IF(F7&gt;90,"W",IF((ROUNDUP(((0.8-$H$8)*B24*9.81)/($C$6*$H$8*SIN((RADIANS($F$7)))*$C$5*10),0))=1,2,ROUNDUP(((0.8-$H$8)*B24*9.81)/($C$6*$H$8*SIN((RADIANS($F$7)))*$C$5*10),0))))</f>
        <v>9</v>
      </c>
      <c r="I24" s="15">
        <f>IF(I7&lt;10,"W",IF(I7&gt;90,"W",IF((ROUNDUP(((0.8-$I$8)*B24*9.81)/($C$6*$I$8*SIN((RADIANS($I$7)))*$C$5*10),0))=1,2,ROUNDUP(((0.8-$I$8)*B24*9.81)/($C$6*$I$8*SIN((RADIANS($I$7)))*$C$5*10),0))))</f>
        <v>134</v>
      </c>
      <c r="J24" s="15">
        <f>IF(I7&lt;10,"W",IF(I7&gt;90,"W",IF((ROUNDUP(((0.8-$J$8)*B24*9.81)/($C$6*$J$8*SIN((RADIANS($I$7)))*$C$5*10),0))=1,2,ROUNDUP(((0.8-$J$8)*B24*9.81)/($C$6*$J$8*SIN((RADIANS($I$7)))*$C$5*10),0))))</f>
        <v>75</v>
      </c>
      <c r="K24" s="16">
        <f>IF(I7&lt;10,"W",IF(I7&gt;90,"W",IF((ROUNDUP(((0.8-$K$8)*B24*9.81)/($C$6*$K$8*SIN((RADIANS($I$7)))*$C$5*10),0))=1,2,ROUNDUP(((0.8-$K$8)*B24*9.81)/($C$6*$K$8*SIN((RADIANS($I$7)))*$C$5*10),0))))</f>
        <v>15</v>
      </c>
      <c r="L24" s="4"/>
      <c r="M24" s="82"/>
      <c r="N24" s="83"/>
      <c r="O24" s="83"/>
      <c r="P24" s="83"/>
      <c r="Q24" s="84"/>
      <c r="R24" s="78"/>
    </row>
    <row r="25" spans="1:18" ht="15.75">
      <c r="A25" s="66"/>
      <c r="B25" s="12">
        <v>9000</v>
      </c>
      <c r="C25" s="13">
        <f>IF(C7&lt;10,"W",IF(C7&gt;90,"W",IF((ROUNDUP(((0.8-$C$8)*B25*9.81)/($C$6*$C$8*SIN((RADIANS($C$7)))*$C$5*10),0))=1,2,ROUNDUP(((0.8-$C$8)*B25*9.81)/($C$6*$C$8*SIN((RADIANS($C$7)))*$C$5*10),0))))</f>
        <v>71</v>
      </c>
      <c r="D25" s="13">
        <f>IF(C7&lt;10,"W",IF(C7&gt;90,"W",IF((ROUNDUP(((0.8-$D$8)*B25*9.81)/($C$6*$D$8*SIN((RADIANS($C$7)))*$C$5*10),0))=1,2,ROUNDUP(((0.8-$D$8)*B25*9.81)/($C$6*$D$8*SIN((RADIANS($C$7)))*$C$5*10),0))))</f>
        <v>40</v>
      </c>
      <c r="E25" s="13">
        <f>IF(C7&lt;10,"W",IF(C7&gt;90,"W",IF((ROUNDUP(((0.8-$E$8)*B25*9.81)/($C$6*$E$8*SIN((RADIANS($C$7)))*$C$5*10),0))=1,2,ROUNDUP(((0.8-$E$8)*B25*9.81)/($C$6*$E$8*SIN((RADIANS($C$7)))*$C$5*10),0))))</f>
        <v>8</v>
      </c>
      <c r="F25" s="14">
        <f>IF(F7&lt;10,"W",IF(F7&gt;90,"W",IF((ROUNDUP(((0.8-$F$8)*B25*9.81)/($C$6*$F$8*SIN((RADIANS($F$7)))*$C$5*10),0))=1,2,ROUNDUP(((0.8-$F$8)*B25*9.81)/($C$6*$F$8*SIN((RADIANS($F$7)))*$C$5*10),0))))</f>
        <v>82</v>
      </c>
      <c r="G25" s="14">
        <f>IF(F7&lt;10,"W",IF(F7&gt;90,"W",IF((ROUNDUP(((0.8-$G$8)*B25*9.81)/($C$6*$G$8*SIN((RADIANS($F$7)))*$C$5*10),0))=1,2,ROUNDUP(((0.8-$G$8)*B25*9.81)/($C$6*$G$8*SIN((RADIANS($F$7)))*$C$5*10),0))))</f>
        <v>46</v>
      </c>
      <c r="H25" s="14">
        <f>IF(F7&lt;10,"W",IF(F7&gt;90,"W",IF((ROUNDUP(((0.8-$H$8)*B25*9.81)/($C$6*$H$8*SIN((RADIANS($F$7)))*$C$5*10),0))=1,2,ROUNDUP(((0.8-$H$8)*B25*9.81)/($C$6*$H$8*SIN((RADIANS($F$7)))*$C$5*10),0))))</f>
        <v>10</v>
      </c>
      <c r="I25" s="15">
        <f>IF(I7&lt;10,"W",IF(I7&gt;90,"W",IF((ROUNDUP(((0.8-$I$8)*B25*9.81)/($C$6*$I$8*SIN((RADIANS($I$7)))*$C$5*10),0))=1,2,ROUNDUP(((0.8-$I$8)*B25*9.81)/($C$6*$I$8*SIN((RADIANS($I$7)))*$C$5*10),0))))</f>
        <v>142</v>
      </c>
      <c r="J25" s="15">
        <f>IF(I7&lt;10,"W",IF(I7&gt;90,"W",IF((ROUNDUP(((0.8-$J$8)*B25*9.81)/($C$6*$J$8*SIN((RADIANS($I$7)))*$C$5*10),0))=1,2,ROUNDUP(((0.8-$J$8)*B25*9.81)/($C$6*$J$8*SIN((RADIANS($I$7)))*$C$5*10),0))))</f>
        <v>79</v>
      </c>
      <c r="K25" s="16">
        <f>IF(I7&lt;10,"W",IF(I7&gt;90,"W",IF((ROUNDUP(((0.8-$K$8)*B25*9.81)/($C$6*$K$8*SIN((RADIANS($I$7)))*$C$5*10),0))=1,2,ROUNDUP(((0.8-$K$8)*B25*9.81)/($C$6*$K$8*SIN((RADIANS($I$7)))*$C$5*10),0))))</f>
        <v>16</v>
      </c>
      <c r="L25" s="4"/>
      <c r="M25" s="82"/>
      <c r="N25" s="83"/>
      <c r="O25" s="83"/>
      <c r="P25" s="83"/>
      <c r="Q25" s="84"/>
    </row>
    <row r="26" spans="1:18" ht="15.75">
      <c r="A26" s="66"/>
      <c r="B26" s="12">
        <v>9500</v>
      </c>
      <c r="C26" s="13">
        <f>IF(C7&lt;10,"W",IF(C7&gt;90,"W",IF((ROUNDUP(((0.8-$C$8)*B26*9.81)/($C$6*$C$8*SIN((RADIANS($C$7)))*$C$5*10),0))=1,2,ROUNDUP(((0.8-$C$8)*B26*9.81)/($C$6*$C$8*SIN((RADIANS($C$7)))*$C$5*10),0))))</f>
        <v>75</v>
      </c>
      <c r="D26" s="13">
        <f>IF(C7&lt;10,"W",IF(C7&gt;90,"W",IF((ROUNDUP(((0.8-$D$8)*B26*9.81)/($C$6*$D$8*SIN((RADIANS($C$7)))*$C$5*10),0))=1,2,ROUNDUP(((0.8-$D$8)*B26*9.81)/($C$6*$D$8*SIN((RADIANS($C$7)))*$C$5*10),0))))</f>
        <v>42</v>
      </c>
      <c r="E26" s="13">
        <f>IF(C7&lt;10,"W",IF(C7&gt;90,"W",IF((ROUNDUP(((0.8-$E$8)*B26*9.81)/($C$6*$E$8*SIN((RADIANS($C$7)))*$C$5*10),0))=1,2,ROUNDUP(((0.8-$E$8)*B26*9.81)/($C$6*$E$8*SIN((RADIANS($C$7)))*$C$5*10),0))))</f>
        <v>9</v>
      </c>
      <c r="F26" s="14">
        <f>IF(F7&lt;10,"W",IF(F7&gt;90,"W",IF((ROUNDUP(((0.8-$F$8)*B26*9.81)/($C$6*$F$8*SIN((RADIANS($F$7)))*$C$5*10),0))=1,2,ROUNDUP(((0.8-$F$8)*B26*9.81)/($C$6*$F$8*SIN((RADIANS($F$7)))*$C$5*10),0))))</f>
        <v>87</v>
      </c>
      <c r="G26" s="14">
        <f>IF(F7&lt;10,"W",IF(F7&gt;90,"W",IF((ROUNDUP(((0.8-$G$8)*B26*9.81)/($C$6*$G$8*SIN((RADIANS($F$7)))*$C$5*10),0))=1,2,ROUNDUP(((0.8-$G$8)*B26*9.81)/($C$6*$G$8*SIN((RADIANS($F$7)))*$C$5*10),0))))</f>
        <v>48</v>
      </c>
      <c r="H26" s="14">
        <f>IF(F7&lt;10,"W",IF(F7&gt;90,"W",IF((ROUNDUP(((0.8-$H$8)*B26*9.81)/($C$6*$H$8*SIN((RADIANS($F$7)))*$C$5*10),0))=1,2,ROUNDUP(((0.8-$H$8)*B26*9.81)/($C$6*$H$8*SIN((RADIANS($F$7)))*$C$5*10),0))))</f>
        <v>10</v>
      </c>
      <c r="I26" s="15">
        <f>IF(I7&lt;10,"W",IF(I7&gt;90,"W",IF((ROUNDUP(((0.8-$I$8)*B26*9.81)/($C$6*$I$8*SIN((RADIANS($I$7)))*$C$5*10),0))=1,2,ROUNDUP(((0.8-$I$8)*B26*9.81)/($C$6*$I$8*SIN((RADIANS($I$7)))*$C$5*10),0))))</f>
        <v>150</v>
      </c>
      <c r="J26" s="15">
        <f>IF(I7&lt;10,"W",IF(I7&gt;90,"W",IF((ROUNDUP(((0.8-$J$8)*B26*9.81)/($C$6*$J$8*SIN((RADIANS($I$7)))*$C$5*10),0))=1,2,ROUNDUP(((0.8-$J$8)*B26*9.81)/($C$6*$J$8*SIN((RADIANS($I$7)))*$C$5*10),0))))</f>
        <v>83</v>
      </c>
      <c r="K26" s="16">
        <f>IF(I7&lt;10,"W",IF(I7&gt;90,"W",IF((ROUNDUP(((0.8-$K$8)*B26*9.81)/($C$6*$K$8*SIN((RADIANS($I$7)))*$C$5*10),0))=1,2,ROUNDUP(((0.8-$K$8)*B26*9.81)/($C$6*$K$8*SIN((RADIANS($I$7)))*$C$5*10),0))))</f>
        <v>17</v>
      </c>
      <c r="L26" s="4"/>
      <c r="M26" s="82"/>
      <c r="N26" s="83"/>
      <c r="O26" s="83"/>
      <c r="P26" s="83"/>
      <c r="Q26" s="84"/>
    </row>
    <row r="27" spans="1:18" ht="16.5" thickBot="1">
      <c r="A27" s="67"/>
      <c r="B27" s="22">
        <v>10000</v>
      </c>
      <c r="C27" s="23">
        <f>IF(C7&lt;10,"W",IF(C7&gt;90,"W",IF((ROUNDUP(((0.8-$C$8)*B27*9.81)/($C$6*$C$8*SIN((RADIANS($C$7)))*$C$5*10),0))=1,2,ROUNDUP(((0.8-$C$8)*B27*9.81)/($C$6*$C$8*SIN((RADIANS($C$7)))*$C$5*10),0))))</f>
        <v>79</v>
      </c>
      <c r="D27" s="23">
        <f>IF(C7&lt;10,"W",IF(C7&gt;90,"W",IF((ROUNDUP(((0.8-$D$8)*B27*9.81)/($C$6*$D$8*SIN((RADIANS($C$7)))*$C$5*10),0))=1,2,ROUNDUP(((0.8-$D$8)*B27*9.81)/($C$6*$D$8*SIN((RADIANS($C$7)))*$C$5*10),0))))</f>
        <v>44</v>
      </c>
      <c r="E27" s="23">
        <f>IF(C7&lt;10,"W",IF(C7&gt;90,"W",IF((ROUNDUP(((0.8-$E$8)*B27*9.81)/($C$6*$E$8*SIN((RADIANS($C$7)))*$C$5*10),0))=1,2,ROUNDUP(((0.8-$E$8)*B27*9.81)/($C$6*$E$8*SIN((RADIANS($C$7)))*$C$5*10),0))))</f>
        <v>9</v>
      </c>
      <c r="F27" s="24">
        <f>IF(F7&lt;10,"W",IF(F7&gt;90,"W",IF((ROUNDUP(((0.8-$F$8)*B27*9.81)/($C$6*$F$8*SIN((RADIANS($F$7)))*$C$5*10),0))=1,2,ROUNDUP(((0.8-$F$8)*B27*9.81)/($C$6*$F$8*SIN((RADIANS($F$7)))*$C$5*10),0))))</f>
        <v>91</v>
      </c>
      <c r="G27" s="24">
        <f>IF(F7&lt;10,"W",IF(F7&gt;90,"W",IF((ROUNDUP(((0.8-$G$8)*B27*9.81)/($C$6*$G$8*SIN((RADIANS($F$7)))*$C$5*10),0))=1,2,ROUNDUP(((0.8-$G$8)*B27*9.81)/($C$6*$G$8*SIN((RADIANS($F$7)))*$C$5*10),0))))</f>
        <v>51</v>
      </c>
      <c r="H27" s="24">
        <f>IF(F7&lt;10,"W",IF(F7&gt;90,"W",IF((ROUNDUP(((0.8-$H$8)*B27*9.81)/($C$6*$H$8*SIN((RADIANS($F$7)))*$C$5*10),0))=1,2,ROUNDUP(((0.8-$H$8)*B27*9.81)/($C$6*$H$8*SIN((RADIANS($F$7)))*$C$5*10),0))))</f>
        <v>11</v>
      </c>
      <c r="I27" s="25">
        <f>IF(I7&lt;10,"W",IF(I7&gt;90,"W",IF((ROUNDUP(((0.8-$I$8)*B27*9.81)/($C$6*$I$8*SIN((RADIANS($I$7)))*$C$5*10),0))=1,2,ROUNDUP(((0.8-$I$8)*B27*9.81)/($C$6*$I$8*SIN((RADIANS($I$7)))*$C$5*10),0))))</f>
        <v>157</v>
      </c>
      <c r="J27" s="25">
        <f>IF(I7&lt;10,"W",IF(I7&gt;90,"W",IF((ROUNDUP(((0.8-$J$8)*B27*9.81)/($C$6*$J$8*SIN((RADIANS($I$7)))*$C$5*10),0))=1,2,ROUNDUP(((0.8-$J$8)*B27*9.81)/($C$6*$J$8*SIN((RADIANS($I$7)))*$C$5*10),0))))</f>
        <v>88</v>
      </c>
      <c r="K27" s="26">
        <f>IF(I7&lt;10,"W",IF(I7&gt;90,"W",IF((ROUNDUP(((0.8-$K$8)*B27*9.81)/($C$6*$K$8*SIN((RADIANS($I$7)))*$C$5*10),0))=1,2,ROUNDUP(((0.8-$K$8)*B27*9.81)/($C$6*$K$8*SIN((RADIANS($I$7)))*$C$5*10),0))))</f>
        <v>18</v>
      </c>
      <c r="L27" s="4"/>
      <c r="M27" s="85"/>
      <c r="N27" s="86"/>
      <c r="O27" s="86"/>
      <c r="P27" s="86"/>
      <c r="Q27" s="87"/>
    </row>
    <row r="28" spans="1:18">
      <c r="A28" s="31"/>
      <c r="B28" s="31"/>
      <c r="C28" s="31"/>
      <c r="D28" s="31"/>
      <c r="E28" s="31"/>
      <c r="F28" s="31"/>
      <c r="G28" s="31"/>
      <c r="H28" s="31"/>
      <c r="I28" s="31"/>
      <c r="J28" s="31"/>
      <c r="K28" s="31"/>
      <c r="L28" s="31"/>
      <c r="M28" s="31"/>
      <c r="N28" s="31"/>
      <c r="O28" s="31"/>
      <c r="P28" s="31"/>
      <c r="Q28" s="31"/>
    </row>
    <row r="29" spans="1:18">
      <c r="A29" s="31"/>
      <c r="B29" s="31"/>
      <c r="C29" s="31"/>
      <c r="D29" s="31"/>
      <c r="E29" s="31"/>
      <c r="F29" s="31"/>
      <c r="G29" s="31"/>
      <c r="H29" s="31"/>
      <c r="I29" s="31"/>
      <c r="J29" s="31"/>
      <c r="K29" s="31"/>
      <c r="L29" s="31"/>
      <c r="M29" s="31"/>
      <c r="N29" s="31"/>
      <c r="O29" s="31"/>
      <c r="P29" s="31"/>
      <c r="Q29" s="31"/>
    </row>
    <row r="30" spans="1:18">
      <c r="A30" s="31"/>
      <c r="B30" s="31"/>
      <c r="C30" s="31"/>
      <c r="D30" s="31"/>
      <c r="E30" s="31"/>
      <c r="F30" s="31"/>
      <c r="G30" s="31"/>
      <c r="H30" s="31"/>
      <c r="I30" s="31"/>
      <c r="J30" s="31"/>
      <c r="K30" s="31"/>
      <c r="L30" s="31"/>
      <c r="M30" s="31"/>
      <c r="N30" s="31"/>
      <c r="O30" s="31"/>
      <c r="P30" s="31"/>
      <c r="Q30" s="31"/>
    </row>
    <row r="31" spans="1:18">
      <c r="A31" s="31"/>
      <c r="B31" s="31"/>
      <c r="C31" s="31"/>
      <c r="D31" s="31"/>
      <c r="E31" s="31"/>
      <c r="F31" s="31"/>
      <c r="G31" s="31"/>
      <c r="H31" s="31"/>
      <c r="I31" s="31"/>
      <c r="J31" s="31"/>
      <c r="K31" s="31"/>
      <c r="L31" s="31"/>
      <c r="M31" s="31"/>
      <c r="N31" s="31"/>
      <c r="O31" s="31"/>
      <c r="P31" s="31"/>
      <c r="Q31" s="31"/>
    </row>
    <row r="32" spans="1:18">
      <c r="A32" s="31"/>
      <c r="B32" s="31"/>
      <c r="C32" s="31"/>
      <c r="D32" s="31"/>
      <c r="E32" s="31"/>
      <c r="F32" s="31"/>
      <c r="G32" s="31"/>
      <c r="H32" s="31"/>
      <c r="I32" s="31"/>
      <c r="J32" s="31"/>
      <c r="K32" s="31"/>
      <c r="L32" s="31"/>
      <c r="M32" s="31"/>
      <c r="N32" s="31"/>
      <c r="O32" s="31"/>
      <c r="P32" s="31"/>
      <c r="Q32" s="31"/>
    </row>
    <row r="33" spans="1:17">
      <c r="A33" s="31"/>
      <c r="B33" s="31"/>
      <c r="C33" s="31"/>
      <c r="D33" s="31"/>
      <c r="E33" s="31"/>
      <c r="F33" s="31"/>
      <c r="G33" s="31"/>
      <c r="H33" s="31"/>
      <c r="I33" s="31"/>
      <c r="J33" s="31"/>
      <c r="K33" s="31"/>
      <c r="L33" s="31"/>
      <c r="M33" s="31"/>
      <c r="N33" s="31"/>
      <c r="O33" s="31"/>
      <c r="P33" s="31"/>
      <c r="Q33" s="31"/>
    </row>
    <row r="34" spans="1:17">
      <c r="A34" s="31"/>
      <c r="B34" s="31"/>
      <c r="C34" s="31"/>
      <c r="D34" s="31"/>
      <c r="E34" s="31"/>
      <c r="F34" s="31"/>
      <c r="G34" s="31"/>
      <c r="H34" s="31"/>
      <c r="I34" s="31"/>
      <c r="J34" s="31"/>
      <c r="K34" s="31"/>
      <c r="L34" s="31"/>
      <c r="M34" s="31"/>
      <c r="N34" s="31"/>
      <c r="O34" s="31"/>
      <c r="P34" s="31"/>
      <c r="Q34" s="31"/>
    </row>
    <row r="35" spans="1:17">
      <c r="A35" s="31"/>
      <c r="B35" s="31"/>
      <c r="C35" s="31"/>
      <c r="D35" s="31"/>
      <c r="E35" s="31"/>
      <c r="F35" s="31"/>
      <c r="G35" s="31"/>
      <c r="H35" s="31"/>
      <c r="I35" s="31"/>
      <c r="J35" s="31"/>
      <c r="K35" s="31"/>
      <c r="L35" s="31"/>
      <c r="M35" s="31"/>
      <c r="N35" s="31"/>
      <c r="O35" s="31"/>
      <c r="P35" s="31"/>
      <c r="Q35" s="31"/>
    </row>
    <row r="36" spans="1:17">
      <c r="A36" s="31"/>
      <c r="B36" s="31"/>
      <c r="C36" s="31"/>
      <c r="D36" s="31"/>
      <c r="E36" s="31"/>
      <c r="F36" s="31"/>
      <c r="G36" s="31"/>
      <c r="H36" s="31"/>
      <c r="I36" s="31"/>
      <c r="J36" s="31"/>
      <c r="K36" s="31"/>
      <c r="L36" s="31"/>
      <c r="M36" s="31"/>
      <c r="N36" s="31"/>
      <c r="O36" s="31"/>
      <c r="P36" s="31"/>
      <c r="Q36" s="31"/>
    </row>
    <row r="37" spans="1:17">
      <c r="A37" s="31"/>
      <c r="B37" s="31"/>
      <c r="C37" s="31"/>
      <c r="D37" s="31"/>
      <c r="E37" s="31"/>
      <c r="F37" s="31"/>
      <c r="G37" s="31"/>
      <c r="H37" s="31"/>
      <c r="I37" s="31"/>
      <c r="J37" s="31"/>
      <c r="K37" s="31"/>
      <c r="L37" s="31"/>
      <c r="M37" s="31"/>
      <c r="N37" s="31"/>
      <c r="O37" s="31"/>
      <c r="P37" s="31"/>
      <c r="Q37" s="31"/>
    </row>
  </sheetData>
  <sheetProtection password="FCDD" sheet="1" objects="1" scenarios="1" selectLockedCells="1"/>
  <mergeCells count="19">
    <mergeCell ref="A8:B8"/>
    <mergeCell ref="A9:A27"/>
    <mergeCell ref="M16:N16"/>
    <mergeCell ref="M17:N17"/>
    <mergeCell ref="M18:N18"/>
    <mergeCell ref="M19:N19"/>
    <mergeCell ref="M20:Q27"/>
    <mergeCell ref="A6:B6"/>
    <mergeCell ref="C6:K6"/>
    <mergeCell ref="A7:B7"/>
    <mergeCell ref="C7:E7"/>
    <mergeCell ref="F7:H7"/>
    <mergeCell ref="I7:K7"/>
    <mergeCell ref="A1:K1"/>
    <mergeCell ref="A2:K2"/>
    <mergeCell ref="A3:K3"/>
    <mergeCell ref="A4:K4"/>
    <mergeCell ref="A5:B5"/>
    <mergeCell ref="C5:K5"/>
  </mergeCells>
  <dataValidations count="1">
    <dataValidation type="list" allowBlank="1" showInputMessage="1" showErrorMessage="1" sqref="C6:K6">
      <formula1>zahlen</formula1>
    </dataValidation>
  </dataValidations>
  <pageMargins left="0.7" right="0.7" top="0.78740157499999996" bottom="0.78740157499999996" header="0.3" footer="0.3"/>
  <pageSetup paperSize="9" scale="66" orientation="landscape" r:id="rId1"/>
  <drawing r:id="rId2"/>
</worksheet>
</file>

<file path=xl/worksheets/sheet2.xml><?xml version="1.0" encoding="utf-8"?>
<worksheet xmlns="http://schemas.openxmlformats.org/spreadsheetml/2006/main" xmlns:r="http://schemas.openxmlformats.org/officeDocument/2006/relationships">
  <sheetPr>
    <pageSetUpPr fitToPage="1"/>
  </sheetPr>
  <dimension ref="A1:Q38"/>
  <sheetViews>
    <sheetView showGridLines="0" showRowColHeaders="0" topLeftCell="A3" zoomScale="90" zoomScaleNormal="90" workbookViewId="0">
      <selection activeCell="B27" sqref="B27"/>
    </sheetView>
  </sheetViews>
  <sheetFormatPr baseColWidth="10" defaultRowHeight="15"/>
  <cols>
    <col min="12" max="12" width="1.5703125" customWidth="1"/>
  </cols>
  <sheetData>
    <row r="1" spans="1:17" ht="30">
      <c r="A1" s="33" t="s">
        <v>0</v>
      </c>
      <c r="B1" s="34"/>
      <c r="C1" s="34"/>
      <c r="D1" s="34"/>
      <c r="E1" s="34"/>
      <c r="F1" s="34"/>
      <c r="G1" s="34"/>
      <c r="H1" s="34"/>
      <c r="I1" s="34"/>
      <c r="J1" s="34"/>
      <c r="K1" s="35"/>
      <c r="L1" s="1"/>
      <c r="M1" s="2"/>
      <c r="N1" s="2"/>
      <c r="O1" s="2"/>
      <c r="P1" s="2"/>
      <c r="Q1" s="2"/>
    </row>
    <row r="2" spans="1:17" ht="20.25">
      <c r="A2" s="36" t="s">
        <v>22</v>
      </c>
      <c r="B2" s="37"/>
      <c r="C2" s="37"/>
      <c r="D2" s="37"/>
      <c r="E2" s="37"/>
      <c r="F2" s="37"/>
      <c r="G2" s="37"/>
      <c r="H2" s="37"/>
      <c r="I2" s="37"/>
      <c r="J2" s="37"/>
      <c r="K2" s="38"/>
      <c r="L2" s="3"/>
      <c r="M2" s="2"/>
      <c r="N2" s="2"/>
      <c r="O2" s="2"/>
      <c r="P2" s="2"/>
      <c r="Q2" s="2"/>
    </row>
    <row r="3" spans="1:17" ht="20.25">
      <c r="A3" s="36" t="s">
        <v>23</v>
      </c>
      <c r="B3" s="37"/>
      <c r="C3" s="37"/>
      <c r="D3" s="37"/>
      <c r="E3" s="37"/>
      <c r="F3" s="37"/>
      <c r="G3" s="37"/>
      <c r="H3" s="37"/>
      <c r="I3" s="37"/>
      <c r="J3" s="37"/>
      <c r="K3" s="38"/>
      <c r="L3" s="3"/>
      <c r="M3" s="2"/>
      <c r="N3" s="2"/>
      <c r="O3" s="2"/>
      <c r="P3" s="2"/>
      <c r="Q3" s="2"/>
    </row>
    <row r="4" spans="1:17" ht="30.75" thickBot="1">
      <c r="A4" s="39" t="s">
        <v>3</v>
      </c>
      <c r="B4" s="40"/>
      <c r="C4" s="40"/>
      <c r="D4" s="40"/>
      <c r="E4" s="40"/>
      <c r="F4" s="40"/>
      <c r="G4" s="40"/>
      <c r="H4" s="40"/>
      <c r="I4" s="40"/>
      <c r="J4" s="40"/>
      <c r="K4" s="41"/>
      <c r="L4" s="1"/>
      <c r="M4" s="2"/>
      <c r="N4" s="2"/>
      <c r="O4" s="2"/>
      <c r="P4" s="2"/>
      <c r="Q4" s="2"/>
    </row>
    <row r="5" spans="1:17" ht="20.25">
      <c r="A5" s="72" t="s">
        <v>4</v>
      </c>
      <c r="B5" s="43"/>
      <c r="C5" s="44">
        <v>250</v>
      </c>
      <c r="D5" s="45"/>
      <c r="E5" s="45"/>
      <c r="F5" s="45"/>
      <c r="G5" s="45"/>
      <c r="H5" s="45"/>
      <c r="I5" s="45"/>
      <c r="J5" s="45"/>
      <c r="K5" s="73"/>
      <c r="L5" s="4"/>
      <c r="M5" s="5"/>
      <c r="N5" s="5"/>
      <c r="O5" s="5"/>
      <c r="P5" s="5"/>
      <c r="Q5" s="5"/>
    </row>
    <row r="6" spans="1:17" ht="21" thickBot="1">
      <c r="A6" s="48" t="s">
        <v>5</v>
      </c>
      <c r="B6" s="48"/>
      <c r="C6" s="49">
        <v>1.5</v>
      </c>
      <c r="D6" s="50"/>
      <c r="E6" s="50"/>
      <c r="F6" s="50"/>
      <c r="G6" s="50"/>
      <c r="H6" s="50"/>
      <c r="I6" s="50"/>
      <c r="J6" s="50"/>
      <c r="K6" s="74"/>
      <c r="L6" s="4"/>
      <c r="M6" s="5"/>
      <c r="N6" s="5"/>
      <c r="O6" s="5"/>
      <c r="P6" s="5"/>
      <c r="Q6" s="5"/>
    </row>
    <row r="7" spans="1:17" ht="16.5" thickBot="1">
      <c r="A7" s="52" t="s">
        <v>6</v>
      </c>
      <c r="B7" s="53"/>
      <c r="C7" s="54">
        <v>90</v>
      </c>
      <c r="D7" s="55"/>
      <c r="E7" s="56"/>
      <c r="F7" s="57">
        <v>60</v>
      </c>
      <c r="G7" s="58"/>
      <c r="H7" s="59"/>
      <c r="I7" s="60">
        <v>30</v>
      </c>
      <c r="J7" s="61"/>
      <c r="K7" s="62"/>
      <c r="L7" s="4"/>
      <c r="M7" s="5"/>
      <c r="N7" s="5"/>
      <c r="O7" s="5"/>
      <c r="P7" s="5"/>
      <c r="Q7" s="5"/>
    </row>
    <row r="8" spans="1:17" ht="15.75" thickBot="1">
      <c r="A8" s="63" t="s">
        <v>7</v>
      </c>
      <c r="B8" s="64"/>
      <c r="C8" s="6">
        <v>0.2</v>
      </c>
      <c r="D8" s="6">
        <v>0.3</v>
      </c>
      <c r="E8" s="7">
        <v>0.6</v>
      </c>
      <c r="F8" s="8">
        <v>0.2</v>
      </c>
      <c r="G8" s="8">
        <v>0.3</v>
      </c>
      <c r="H8" s="9">
        <v>0.6</v>
      </c>
      <c r="I8" s="10">
        <v>0.2</v>
      </c>
      <c r="J8" s="10">
        <v>0.3</v>
      </c>
      <c r="K8" s="27">
        <v>0.6</v>
      </c>
      <c r="L8" s="4"/>
      <c r="M8" s="5"/>
      <c r="N8" s="5"/>
      <c r="O8" s="5"/>
      <c r="P8" s="5"/>
      <c r="Q8" s="5"/>
    </row>
    <row r="9" spans="1:17" ht="15.75">
      <c r="A9" s="75" t="s">
        <v>8</v>
      </c>
      <c r="B9" s="12">
        <v>1000</v>
      </c>
      <c r="C9" s="13">
        <f>IF(C7&lt;10,"W",IF(C7&gt;90,"W",IF((ROUNDUP(((0.5-$C$8)*B9*9.81)/($C$6*$C$8*SIN((RADIANS($C$7)))*$C$5*10),0))&lt;1,1,ROUNDUP(((0.5-$C$8)*B9*9.81)/($C$6*$C$8*SIN((RADIANS($C$7)))*$C$5*10),0))))</f>
        <v>4</v>
      </c>
      <c r="D9" s="13">
        <f>IF(C7&lt;10,"W",IF(C7&gt;90,"W",IF((ROUNDUP(((0.5-$D$8)*B9*9.81)/($C$6*$D$8*SIN((RADIANS($C$7)))*$C$5*10),0))&lt;1,1,ROUNDUP(((0.5-$D$8)*B9*9.81)/($C$6*$D$8*SIN((RADIANS($C$7)))*$C$5*10),0))))</f>
        <v>2</v>
      </c>
      <c r="E9" s="13">
        <f>IF(C7&lt;10,"W",IF(C7&gt;90,"W",IF((ROUNDUP(((0.5-$E$8)*B9*9.81)/($C$6*$E$8*SIN((RADIANS($C$7)))*$C$5*10),0))&lt;1,1,ROUNDUP(((0.5-$E$8)*B9*9.81)/($C$6*$E$8*SIN((RADIANS($C$7)))*$C$5*10),0))))</f>
        <v>1</v>
      </c>
      <c r="F9" s="14">
        <f>IF(F7&lt;10,"W",IF(F7&gt;90,"W",IF((ROUNDUP(((0.5-$F$8)*B9*9.81)/($C$6*$F$8*SIN((RADIANS($F$7)))*$C$5*10),0))&lt;1,1,ROUNDUP(((0.5-$F$8)*B9*9.81)/($C$6*$F$8*SIN((RADIANS($F$7)))*$C$5*10),0))))</f>
        <v>5</v>
      </c>
      <c r="G9" s="14">
        <f>IF(F7&lt;10,"W",IF(F7&gt;90,"W",IF((ROUNDUP(((0.5-$G$8)*B9*9.81)/($C$6*$G$8*SIN((RADIANS($F$7)))*$C$5*10),0))&lt;1,1,ROUNDUP(((0.5-$G$8)*B9*9.81)/($C$6*$G$8*SIN((RADIANS($F$7)))*$C$5*10),0))))</f>
        <v>3</v>
      </c>
      <c r="H9" s="14">
        <f>IF(F7&lt;10,"W",IF(F7&gt;90,"W",IF((ROUNDUP(((0.5-$H$8)*B9*9.81)/($C$6*$H$8*SIN((RADIANS($F$7)))*$C$5*10),0))&lt;1,1,ROUNDUP(((0.5-$H$8)*B9*9.81)/($C$6*$H$8*SIN((RADIANS($F$7)))*$C$5*10),0))))</f>
        <v>1</v>
      </c>
      <c r="I9" s="15">
        <f>IF(I7&lt;10,"W",IF(I7&gt;90,"W",IF((ROUNDUP(((0.5-$I$8)*B9*9.81)/($C$6*$I$8*SIN((RADIANS($I$7)))*$C$5*10),0))&lt;1,1,ROUNDUP(((0.5-$I$8)*B9*9.81)/($C$6*$I$8*SIN((RADIANS($I$7)))*$C$5*10),0))))</f>
        <v>8</v>
      </c>
      <c r="J9" s="15">
        <f>IF(I7&lt;10,"W",IF(I7&gt;90,"W",IF((ROUNDUP(((0.5-$J$8)*B9*9.81)/($C$6*$J$8*SIN((RADIANS($I$7)))*$C$5*10),0))&lt;1,1,ROUNDUP(((0.5-$J$8)*B9*9.81)/($C$6*$J$8*SIN((RADIANS($I$7)))*$C$5*10),0))))</f>
        <v>4</v>
      </c>
      <c r="K9" s="15">
        <f>IF(I7&lt;10,"W",IF(I7&gt;90,"W",IF((ROUNDUP(((0.5-$K$8)*B9*9.81)/($C$6*$K$8*SIN((RADIANS($I$7)))*$C$5*10),0))&lt;1,1,ROUNDUP(((0.5-$K$8)*B9*9.81)/($C$6*$K$8*SIN((RADIANS($I$7)))*$C$5*10),0))))</f>
        <v>1</v>
      </c>
      <c r="L9" s="4"/>
      <c r="M9" s="5"/>
      <c r="N9" s="5"/>
      <c r="O9" s="5"/>
      <c r="P9" s="5"/>
      <c r="Q9" s="5"/>
    </row>
    <row r="10" spans="1:17" ht="15.75">
      <c r="A10" s="76"/>
      <c r="B10" s="12">
        <v>1500</v>
      </c>
      <c r="C10" s="13">
        <f>IF(C7&lt;10,"W",IF(C7&gt;90,"W",IF((ROUNDUP(((0.5-$C$8)*B10*9.81)/($C$6*$C$8*SIN((RADIANS($C$7)))*$C$5*10),0))&lt;1,1,ROUNDUP(((0.5-$C$8)*B10*9.81)/($C$6*$C$8*SIN((RADIANS($C$7)))*$C$5*10),0))))</f>
        <v>6</v>
      </c>
      <c r="D10" s="13">
        <f>IF(C7&lt;10,"W",IF(C7&gt;90,"W",IF((ROUNDUP(((0.5-$D$8)*B10*9.81)/($C$6*$D$8*SIN((RADIANS($C$7)))*$C$5*10),0))&lt;1,1,ROUNDUP(((0.5-$D$8)*B10*9.81)/($C$6*$D$8*SIN((RADIANS($C$7)))*$C$5*10),0))))</f>
        <v>3</v>
      </c>
      <c r="E10" s="13">
        <f>IF(C7&lt;10,"W",IF(C7&gt;90,"W",IF((ROUNDUP(((0.5-$E$8)*B10*9.81)/($C$6*$E$8*SIN((RADIANS($C$7)))*$C$5*10),0))&lt;1,1,ROUNDUP(((0.5-$E$8)*B10*9.81)/($C$6*$E$8*SIN((RADIANS($C$7)))*$C$5*10),0))))</f>
        <v>1</v>
      </c>
      <c r="F10" s="14">
        <f>IF(F7&lt;10,"W",IF(F7&gt;90,"W",IF((ROUNDUP(((0.5-$F$8)*B10*9.81)/($C$6*$F$8*SIN((RADIANS($F$7)))*$C$5*10),0))&lt;1,1,ROUNDUP(((0.5-$F$8)*B10*9.81)/($C$6*$F$8*SIN((RADIANS($F$7)))*$C$5*10),0))))</f>
        <v>7</v>
      </c>
      <c r="G10" s="14">
        <f>IF(F7&lt;10,"W",IF(F7&gt;90,"W",IF((ROUNDUP(((0.5-$G$8)*B10*9.81)/($C$6*$G$8*SIN((RADIANS($F$7)))*$C$5*10),0))&lt;1,1,ROUNDUP(((0.5-$G$8)*B10*9.81)/($C$6*$G$8*SIN((RADIANS($F$7)))*$C$5*10),0))))</f>
        <v>4</v>
      </c>
      <c r="H10" s="14">
        <f>IF(F7&lt;10,"W",IF(F7&gt;90,"W",IF((ROUNDUP(((0.5-$H$8)*B10*9.81)/($C$6*$H$8*SIN((RADIANS($F$7)))*$C$5*10),0))&lt;1,1,ROUNDUP(((0.5-$H$8)*B10*9.81)/($C$6*$H$8*SIN((RADIANS($F$7)))*$C$5*10),0))))</f>
        <v>1</v>
      </c>
      <c r="I10" s="15">
        <f>IF(I7&lt;10,"W",IF(I7&gt;90,"W",IF((ROUNDUP(((0.5-$I$8)*B10*9.81)/($C$6*$I$8*SIN((RADIANS($I$7)))*$C$5*10),0))&lt;1,1,ROUNDUP(((0.5-$I$8)*B10*9.81)/($C$6*$I$8*SIN((RADIANS($I$7)))*$C$5*10),0))))</f>
        <v>12</v>
      </c>
      <c r="J10" s="15">
        <f>IF(I7&lt;10,"W",IF(I7&gt;90,"W",IF((ROUNDUP(((0.5-$J$8)*B10*9.81)/($C$6*$J$8*SIN((RADIANS($I$7)))*$C$5*10),0))&lt;1,1,ROUNDUP(((0.5-$J$8)*B10*9.81)/($C$6*$J$8*SIN((RADIANS($I$7)))*$C$5*10),0))))</f>
        <v>6</v>
      </c>
      <c r="K10" s="15">
        <f>IF(I7&lt;10,"W",IF(I7&gt;90,"W",IF((ROUNDUP(((0.5-$K$8)*B10*9.81)/($C$6*$K$8*SIN((RADIANS($I$7)))*$C$5*10),0))&lt;1,1,ROUNDUP(((0.5-$K$8)*B10*9.81)/($C$6*$K$8*SIN((RADIANS($I$7)))*$C$5*10),0))))</f>
        <v>1</v>
      </c>
      <c r="L10" s="4"/>
      <c r="M10" s="5"/>
      <c r="N10" s="5"/>
      <c r="O10" s="5"/>
      <c r="P10" s="5"/>
      <c r="Q10" s="5"/>
    </row>
    <row r="11" spans="1:17" ht="15.75">
      <c r="A11" s="76"/>
      <c r="B11" s="12">
        <v>2000</v>
      </c>
      <c r="C11" s="13">
        <f>IF(C7&lt;10,"W",IF(C7&gt;90,"W",IF((ROUNDUP(((0.5-$C$8)*B11*9.81)/($C$6*$C$8*SIN((RADIANS($C$7)))*$C$5*10),0))&lt;1,1,ROUNDUP(((0.5-$C$8)*B11*9.81)/($C$6*$C$8*SIN((RADIANS($C$7)))*$C$5*10),0))))</f>
        <v>8</v>
      </c>
      <c r="D11" s="13">
        <f>IF(C7&lt;10,"W",IF(C7&gt;90,"W",IF((ROUNDUP(((0.5-$D$8)*B11*9.81)/($C$6*$D$8*SIN((RADIANS($C$7)))*$C$5*10),0))&lt;1,1,ROUNDUP(((0.5-$D$8)*B11*9.81)/($C$6*$D$8*SIN((RADIANS($C$7)))*$C$5*10),0))))</f>
        <v>4</v>
      </c>
      <c r="E11" s="13">
        <f>IF(C7&lt;10,"W",IF(C7&gt;90,"W",IF((ROUNDUP(((0.5-$E$8)*B11*9.81)/($C$6*$E$8*SIN((RADIANS($C$7)))*$C$5*10),0))&lt;1,1,ROUNDUP(((0.5-$E$8)*B11*9.81)/($C$6*$E$8*SIN((RADIANS($C$7)))*$C$5*10),0))))</f>
        <v>1</v>
      </c>
      <c r="F11" s="14">
        <f>IF(F7&lt;10,"W",IF(F7&gt;90,"W",IF((ROUNDUP(((0.5-$F$8)*B11*9.81)/($C$6*$F$8*SIN((RADIANS($F$7)))*$C$5*10),0))&lt;1,1,ROUNDUP(((0.5-$F$8)*B11*9.81)/($C$6*$F$8*SIN((RADIANS($F$7)))*$C$5*10),0))))</f>
        <v>10</v>
      </c>
      <c r="G11" s="14">
        <f>IF(F7&lt;10,"W",IF(F7&gt;90,"W",IF((ROUNDUP(((0.5-$G$8)*B11*9.81)/($C$6*$G$8*SIN((RADIANS($F$7)))*$C$5*10),0))&lt;1,1,ROUNDUP(((0.5-$G$8)*B11*9.81)/($C$6*$G$8*SIN((RADIANS($F$7)))*$C$5*10),0))))</f>
        <v>5</v>
      </c>
      <c r="H11" s="14">
        <f>IF(F7&lt;10,"W",IF(F7&gt;90,"W",IF((ROUNDUP(((0.5-$H$8)*B11*9.81)/($C$6*$H$8*SIN((RADIANS($F$7)))*$C$5*10),0))&lt;1,1,ROUNDUP(((0.5-$H$8)*B11*9.81)/($C$6*$H$8*SIN((RADIANS($F$7)))*$C$5*10),0))))</f>
        <v>1</v>
      </c>
      <c r="I11" s="15">
        <f>IF(I7&lt;10,"W",IF(I7&gt;90,"W",IF((ROUNDUP(((0.5-$I$8)*B11*9.81)/($C$6*$I$8*SIN((RADIANS($I$7)))*$C$5*10),0))&lt;1,1,ROUNDUP(((0.5-$I$8)*B11*9.81)/($C$6*$I$8*SIN((RADIANS($I$7)))*$C$5*10),0))))</f>
        <v>16</v>
      </c>
      <c r="J11" s="15">
        <f>IF(I7&lt;10,"W",IF(I7&gt;90,"W",IF((ROUNDUP(((0.5-$J$8)*B11*9.81)/($C$6*$J$8*SIN((RADIANS($I$7)))*$C$5*10),0))&lt;1,1,ROUNDUP(((0.5-$J$8)*B11*9.81)/($C$6*$J$8*SIN((RADIANS($I$7)))*$C$5*10),0))))</f>
        <v>7</v>
      </c>
      <c r="K11" s="15">
        <f>IF(I7&lt;10,"W",IF(I7&gt;90,"W",IF((ROUNDUP(((0.5-$K$8)*B11*9.81)/($C$6*$K$8*SIN((RADIANS($I$7)))*$C$5*10),0))&lt;1,1,ROUNDUP(((0.5-$K$8)*B11*9.81)/($C$6*$K$8*SIN((RADIANS($I$7)))*$C$5*10),0))))</f>
        <v>1</v>
      </c>
      <c r="L11" s="4"/>
      <c r="M11" s="5"/>
      <c r="N11" s="5"/>
      <c r="O11" s="5"/>
      <c r="P11" s="5"/>
      <c r="Q11" s="5"/>
    </row>
    <row r="12" spans="1:17" ht="15.75">
      <c r="A12" s="76"/>
      <c r="B12" s="12">
        <v>2500</v>
      </c>
      <c r="C12" s="13">
        <f>IF(C7&lt;10,"W",IF(C7&gt;90,"W",IF((ROUNDUP(((0.5-$C$8)*B12*9.81)/($C$6*$C$8*SIN((RADIANS($C$7)))*$C$5*10),0))&lt;1,1,ROUNDUP(((0.5-$C$8)*B12*9.81)/($C$6*$C$8*SIN((RADIANS($C$7)))*$C$5*10),0))))</f>
        <v>10</v>
      </c>
      <c r="D12" s="13">
        <f>IF(C7&lt;10,"W",IF(C7&gt;90,"W",IF((ROUNDUP(((0.5-$D$8)*B12*9.81)/($C$6*$D$8*SIN((RADIANS($C$7)))*$C$5*10),0))&lt;1,1,ROUNDUP(((0.5-$D$8)*B12*9.81)/($C$6*$D$8*SIN((RADIANS($C$7)))*$C$5*10),0))))</f>
        <v>5</v>
      </c>
      <c r="E12" s="13">
        <f>IF(C7&lt;10,"W",IF(C7&gt;90,"W",IF((ROUNDUP(((0.5-$E$8)*B12*9.81)/($C$6*$E$8*SIN((RADIANS($C$7)))*$C$5*10),0))&lt;1,1,ROUNDUP(((0.5-$E$8)*B12*9.81)/($C$6*$E$8*SIN((RADIANS($C$7)))*$C$5*10),0))))</f>
        <v>1</v>
      </c>
      <c r="F12" s="14">
        <f>IF(F7&lt;10,"W",IF(F7&gt;90,"W",IF((ROUNDUP(((0.5-$F$8)*B12*9.81)/($C$6*$F$8*SIN((RADIANS($F$7)))*$C$5*10),0))&lt;1,1,ROUNDUP(((0.5-$F$8)*B12*9.81)/($C$6*$F$8*SIN((RADIANS($F$7)))*$C$5*10),0))))</f>
        <v>12</v>
      </c>
      <c r="G12" s="14">
        <f>IF(F7&lt;10,"W",IF(F7&gt;90,"W",IF((ROUNDUP(((0.5-$G$8)*B12*9.81)/($C$6*$G$8*SIN((RADIANS($F$7)))*$C$5*10),0))&lt;1,1,ROUNDUP(((0.5-$G$8)*B12*9.81)/($C$6*$G$8*SIN((RADIANS($F$7)))*$C$5*10),0))))</f>
        <v>6</v>
      </c>
      <c r="H12" s="14">
        <f>IF(F7&lt;10,"W",IF(F7&gt;90,"W",IF((ROUNDUP(((0.5-$H$8)*B12*9.81)/($C$6*$H$8*SIN((RADIANS($F$7)))*$C$5*10),0))&lt;1,1,ROUNDUP(((0.5-$H$8)*B12*9.81)/($C$6*$H$8*SIN((RADIANS($F$7)))*$C$5*10),0))))</f>
        <v>1</v>
      </c>
      <c r="I12" s="15">
        <f>IF(I7&lt;10,"W",IF(I7&gt;90,"W",IF((ROUNDUP(((0.5-$I$8)*B12*9.81)/($C$6*$I$8*SIN((RADIANS($I$7)))*$C$5*10),0))&lt;1,1,ROUNDUP(((0.5-$I$8)*B12*9.81)/($C$6*$I$8*SIN((RADIANS($I$7)))*$C$5*10),0))))</f>
        <v>20</v>
      </c>
      <c r="J12" s="15">
        <f>IF(I7&lt;10,"W",IF(I7&gt;90,"W",IF((ROUNDUP(((0.5-$J$8)*B12*9.81)/($C$6*$J$8*SIN((RADIANS($I$7)))*$C$5*10),0))&lt;1,1,ROUNDUP(((0.5-$J$8)*B12*9.81)/($C$6*$J$8*SIN((RADIANS($I$7)))*$C$5*10),0))))</f>
        <v>9</v>
      </c>
      <c r="K12" s="15">
        <f>IF(I7&lt;10,"W",IF(I7&gt;90,"W",IF((ROUNDUP(((0.5-$K$8)*B12*9.81)/($C$6*$K$8*SIN((RADIANS($I$7)))*$C$5*10),0))&lt;1,1,ROUNDUP(((0.5-$K$8)*B12*9.81)/($C$6*$K$8*SIN((RADIANS($I$7)))*$C$5*10),0))))</f>
        <v>1</v>
      </c>
      <c r="L12" s="4"/>
      <c r="M12" s="5"/>
      <c r="N12" s="5"/>
      <c r="O12" s="5"/>
      <c r="P12" s="5"/>
      <c r="Q12" s="5"/>
    </row>
    <row r="13" spans="1:17" ht="15.75">
      <c r="A13" s="76"/>
      <c r="B13" s="12">
        <v>3000</v>
      </c>
      <c r="C13" s="13">
        <f>IF(C7&lt;10,"W",IF(C7&gt;90,"W",IF((ROUNDUP(((0.5-$C$8)*B13*9.81)/($C$6*$C$8*SIN((RADIANS($C$7)))*$C$5*10),0))&lt;1,1,ROUNDUP(((0.5-$C$8)*B13*9.81)/($C$6*$C$8*SIN((RADIANS($C$7)))*$C$5*10),0))))</f>
        <v>12</v>
      </c>
      <c r="D13" s="13">
        <f>IF(C7&lt;10,"W",IF(C7&gt;90,"W",IF((ROUNDUP(((0.5-$D$8)*B13*9.81)/($C$6*$D$8*SIN((RADIANS($C$7)))*$C$5*10),0))&lt;1,1,ROUNDUP(((0.5-$D$8)*B13*9.81)/($C$6*$D$8*SIN((RADIANS($C$7)))*$C$5*10),0))))</f>
        <v>6</v>
      </c>
      <c r="E13" s="13">
        <f>IF(C7&lt;10,"W",IF(C7&gt;90,"W",IF((ROUNDUP(((0.5-$E$8)*B13*9.81)/($C$6*$E$8*SIN((RADIANS($C$7)))*$C$5*10),0))&lt;1,1,ROUNDUP(((0.5-$E$8)*B13*9.81)/($C$6*$E$8*SIN((RADIANS($C$7)))*$C$5*10),0))))</f>
        <v>1</v>
      </c>
      <c r="F13" s="14">
        <f>IF(F7&lt;10,"W",IF(F7&gt;90,"W",IF((ROUNDUP(((0.5-$F$8)*B13*9.81)/($C$6*$F$8*SIN((RADIANS($F$7)))*$C$5*10),0))&lt;1,1,ROUNDUP(((0.5-$F$8)*B13*9.81)/($C$6*$F$8*SIN((RADIANS($F$7)))*$C$5*10),0))))</f>
        <v>14</v>
      </c>
      <c r="G13" s="14">
        <f>IF(F7&lt;10,"W",IF(F7&gt;90,"W",IF((ROUNDUP(((0.5-$G$8)*B13*9.81)/($C$6*$G$8*SIN((RADIANS($F$7)))*$C$5*10),0))&lt;1,1,ROUNDUP(((0.5-$G$8)*B13*9.81)/($C$6*$G$8*SIN((RADIANS($F$7)))*$C$5*10),0))))</f>
        <v>7</v>
      </c>
      <c r="H13" s="14">
        <f>IF(F7&lt;10,"W",IF(F7&gt;90,"W",IF((ROUNDUP(((0.5-$H$8)*B13*9.81)/($C$6*$H$8*SIN((RADIANS($F$7)))*$C$5*10),0))&lt;1,1,ROUNDUP(((0.5-$H$8)*B13*9.81)/($C$6*$H$8*SIN((RADIANS($F$7)))*$C$5*10),0))))</f>
        <v>1</v>
      </c>
      <c r="I13" s="15">
        <f>IF(I7&lt;10,"W",IF(I7&gt;90,"W",IF((ROUNDUP(((0.5-$I$8)*B13*9.81)/($C$6*$I$8*SIN((RADIANS($I$7)))*$C$5*10),0))&lt;1,1,ROUNDUP(((0.5-$I$8)*B13*9.81)/($C$6*$I$8*SIN((RADIANS($I$7)))*$C$5*10),0))))</f>
        <v>24</v>
      </c>
      <c r="J13" s="15">
        <f>IF(I7&lt;10,"W",IF(I7&gt;90,"W",IF((ROUNDUP(((0.5-$J$8)*B13*9.81)/($C$6*$J$8*SIN((RADIANS($I$7)))*$C$5*10),0))&lt;1,1,ROUNDUP(((0.5-$J$8)*B13*9.81)/($C$6*$J$8*SIN((RADIANS($I$7)))*$C$5*10),0))))</f>
        <v>11</v>
      </c>
      <c r="K13" s="15">
        <f>IF(I7&lt;10,"W",IF(I7&gt;90,"W",IF((ROUNDUP(((0.5-$K$8)*B13*9.81)/($C$6*$K$8*SIN((RADIANS($I$7)))*$C$5*10),0))&lt;1,1,ROUNDUP(((0.5-$K$8)*B13*9.81)/($C$6*$K$8*SIN((RADIANS($I$7)))*$C$5*10),0))))</f>
        <v>1</v>
      </c>
      <c r="L13" s="4"/>
      <c r="M13" s="5"/>
      <c r="N13" s="5"/>
      <c r="O13" s="5"/>
      <c r="P13" s="5"/>
      <c r="Q13" s="5"/>
    </row>
    <row r="14" spans="1:17" ht="15.75">
      <c r="A14" s="76"/>
      <c r="B14" s="12">
        <v>3500</v>
      </c>
      <c r="C14" s="13">
        <f>IF(C7&lt;10,"W",IF(C7&gt;90,"W",IF((ROUNDUP(((0.5-$C$8)*B14*9.81)/($C$6*$C$8*SIN((RADIANS($C$7)))*$C$5*10),0))&lt;1,1,ROUNDUP(((0.5-$C$8)*B14*9.81)/($C$6*$C$8*SIN((RADIANS($C$7)))*$C$5*10),0))))</f>
        <v>14</v>
      </c>
      <c r="D14" s="13">
        <f>IF(C7&lt;10,"W",IF(C7&gt;90,"W",IF((ROUNDUP(((0.5-$D$8)*B14*9.81)/($C$6*$D$8*SIN((RADIANS($C$7)))*$C$5*10),0))&lt;1,1,ROUNDUP(((0.5-$D$8)*B14*9.81)/($C$6*$D$8*SIN((RADIANS($C$7)))*$C$5*10),0))))</f>
        <v>7</v>
      </c>
      <c r="E14" s="13">
        <f>IF(C7&lt;10,"W",IF(C7&gt;90,"W",IF((ROUNDUP(((0.5-$E$8)*B14*9.81)/($C$6*$E$8*SIN((RADIANS($C$7)))*$C$5*10),0))&lt;1,1,ROUNDUP(((0.5-$E$8)*B14*9.81)/($C$6*$E$8*SIN((RADIANS($C$7)))*$C$5*10),0))))</f>
        <v>1</v>
      </c>
      <c r="F14" s="14">
        <f>IF(F7&lt;10,"W",IF(F7&gt;90,"W",IF((ROUNDUP(((0.5-$F$8)*B14*9.81)/($C$6*$F$8*SIN((RADIANS($F$7)))*$C$5*10),0))&lt;1,1,ROUNDUP(((0.5-$F$8)*B14*9.81)/($C$6*$F$8*SIN((RADIANS($F$7)))*$C$5*10),0))))</f>
        <v>16</v>
      </c>
      <c r="G14" s="14">
        <f>IF(F7&lt;10,"W",IF(F7&gt;90,"W",IF((ROUNDUP(((0.5-$G$8)*B14*9.81)/($C$6*$G$8*SIN((RADIANS($F$7)))*$C$5*10),0))&lt;1,1,ROUNDUP(((0.5-$G$8)*B14*9.81)/($C$6*$G$8*SIN((RADIANS($F$7)))*$C$5*10),0))))</f>
        <v>8</v>
      </c>
      <c r="H14" s="14">
        <f>IF(F7&lt;10,"W",IF(F7&gt;90,"W",IF((ROUNDUP(((0.5-$H$8)*B14*9.81)/($C$6*$H$8*SIN((RADIANS($F$7)))*$C$5*10),0))&lt;1,1,ROUNDUP(((0.5-$H$8)*B14*9.81)/($C$6*$H$8*SIN((RADIANS($F$7)))*$C$5*10),0))))</f>
        <v>1</v>
      </c>
      <c r="I14" s="15">
        <f>IF(I7&lt;10,"W",IF(I7&gt;90,"W",IF((ROUNDUP(((0.5-$I$8)*B14*9.81)/($C$6*$I$8*SIN((RADIANS($I$7)))*$C$5*10),0))&lt;1,1,ROUNDUP(((0.5-$I$8)*B14*9.81)/($C$6*$I$8*SIN((RADIANS($I$7)))*$C$5*10),0))))</f>
        <v>28</v>
      </c>
      <c r="J14" s="15">
        <f>IF(I7&lt;10,"W",IF(I7&gt;90,"W",IF((ROUNDUP(((0.5-$J$8)*B14*9.81)/($C$6*$J$8*SIN((RADIANS($I$7)))*$C$5*10),0))&lt;1,1,ROUNDUP(((0.5-$J$8)*B14*9.81)/($C$6*$J$8*SIN((RADIANS($I$7)))*$C$5*10),0))))</f>
        <v>13</v>
      </c>
      <c r="K14" s="15">
        <f>IF(I7&lt;10,"W",IF(I7&gt;90,"W",IF((ROUNDUP(((0.5-$K$8)*B14*9.81)/($C$6*$K$8*SIN((RADIANS($I$7)))*$C$5*10),0))&lt;1,1,ROUNDUP(((0.5-$K$8)*B14*9.81)/($C$6*$K$8*SIN((RADIANS($I$7)))*$C$5*10),0))))</f>
        <v>1</v>
      </c>
      <c r="L14" s="4"/>
      <c r="M14" s="5"/>
      <c r="N14" s="5"/>
      <c r="O14" s="5"/>
      <c r="P14" s="5"/>
      <c r="Q14" s="5"/>
    </row>
    <row r="15" spans="1:17" ht="15.75">
      <c r="A15" s="76"/>
      <c r="B15" s="12">
        <v>4000</v>
      </c>
      <c r="C15" s="13">
        <f>IF(C7&lt;10,"W",IF(C7&gt;90,"W",IF((ROUNDUP(((0.5-$C$8)*B15*9.81)/($C$6*$C$8*SIN((RADIANS($C$7)))*$C$5*10),0))&lt;1,1,ROUNDUP(((0.5-$C$8)*B15*9.81)/($C$6*$C$8*SIN((RADIANS($C$7)))*$C$5*10),0))))</f>
        <v>16</v>
      </c>
      <c r="D15" s="13">
        <f>IF(C7&lt;10,"W",IF(C7&gt;90,"W",IF((ROUNDUP(((0.5-$D$8)*B15*9.81)/($C$6*$D$8*SIN((RADIANS($C$7)))*$C$5*10),0))&lt;1,1,ROUNDUP(((0.5-$D$8)*B15*9.81)/($C$6*$D$8*SIN((RADIANS($C$7)))*$C$5*10),0))))</f>
        <v>7</v>
      </c>
      <c r="E15" s="13">
        <f>IF(C7&lt;10,"W",IF(C7&gt;90,"W",IF((ROUNDUP(((0.5-$E$8)*B15*9.81)/($C$6*$E$8*SIN((RADIANS($C$7)))*$C$5*10),0))&lt;1,1,ROUNDUP(((0.5-$E$8)*B15*9.81)/($C$6*$E$8*SIN((RADIANS($C$7)))*$C$5*10),0))))</f>
        <v>1</v>
      </c>
      <c r="F15" s="14">
        <f>IF(F7&lt;10,"W",IF(F7&gt;90,"W",IF((ROUNDUP(((0.5-$F$8)*B15*9.81)/($C$6*$F$8*SIN((RADIANS($F$7)))*$C$5*10),0))&lt;1,1,ROUNDUP(((0.5-$F$8)*B15*9.81)/($C$6*$F$8*SIN((RADIANS($F$7)))*$C$5*10),0))))</f>
        <v>19</v>
      </c>
      <c r="G15" s="14">
        <f>IF(F7&lt;10,"W",IF(F7&gt;90,"W",IF((ROUNDUP(((0.5-$G$8)*B15*9.81)/($C$6*$G$8*SIN((RADIANS($F$7)))*$C$5*10),0))&lt;1,1,ROUNDUP(((0.5-$G$8)*B15*9.81)/($C$6*$G$8*SIN((RADIANS($F$7)))*$C$5*10),0))))</f>
        <v>9</v>
      </c>
      <c r="H15" s="14">
        <f>IF(F7&lt;10,"W",IF(F7&gt;90,"W",IF((ROUNDUP(((0.5-$H$8)*B15*9.81)/($C$6*$H$8*SIN((RADIANS($F$7)))*$C$5*10),0))&lt;1,1,ROUNDUP(((0.5-$H$8)*B15*9.81)/($C$6*$H$8*SIN((RADIANS($F$7)))*$C$5*10),0))))</f>
        <v>1</v>
      </c>
      <c r="I15" s="15">
        <f>IF(I7&lt;10,"W",IF(I7&gt;90,"W",IF((ROUNDUP(((0.5-$I$8)*B15*9.81)/($C$6*$I$8*SIN((RADIANS($I$7)))*$C$5*10),0))&lt;1,1,ROUNDUP(((0.5-$I$8)*B15*9.81)/($C$6*$I$8*SIN((RADIANS($I$7)))*$C$5*10),0))))</f>
        <v>32</v>
      </c>
      <c r="J15" s="15">
        <f>IF(I7&lt;10,"W",IF(I7&gt;90,"W",IF((ROUNDUP(((0.5-$J$8)*B15*9.81)/($C$6*$J$8*SIN((RADIANS($I$7)))*$C$5*10),0))&lt;1,1,ROUNDUP(((0.5-$J$8)*B15*9.81)/($C$6*$J$8*SIN((RADIANS($I$7)))*$C$5*10),0))))</f>
        <v>14</v>
      </c>
      <c r="K15" s="15">
        <f>IF(I7&lt;10,"W",IF(I7&gt;90,"W",IF((ROUNDUP(((0.5-$K$8)*B15*9.81)/($C$6*$K$8*SIN((RADIANS($I$7)))*$C$5*10),0))&lt;1,1,ROUNDUP(((0.5-$K$8)*B15*9.81)/($C$6*$K$8*SIN((RADIANS($I$7)))*$C$5*10),0))))</f>
        <v>1</v>
      </c>
      <c r="L15" s="4"/>
      <c r="M15" s="28"/>
      <c r="N15" s="29"/>
      <c r="O15" s="29"/>
      <c r="P15" s="29"/>
      <c r="Q15" s="30"/>
    </row>
    <row r="16" spans="1:17" ht="15.75">
      <c r="A16" s="76"/>
      <c r="B16" s="12">
        <v>4500</v>
      </c>
      <c r="C16" s="13">
        <f>IF(C7&lt;10,"W",IF(C7&gt;90,"W",IF((ROUNDUP(((0.5-$C$8)*B16*9.81)/($C$6*$C$8*SIN((RADIANS($C$7)))*$C$5*10),0))&lt;1,1,ROUNDUP(((0.5-$C$8)*B16*9.81)/($C$6*$C$8*SIN((RADIANS($C$7)))*$C$5*10),0))))</f>
        <v>18</v>
      </c>
      <c r="D16" s="13">
        <f>IF(C7&lt;10,"W",IF(C7&gt;90,"W",IF((ROUNDUP(((0.5-$D$8)*B16*9.81)/($C$6*$D$8*SIN((RADIANS($C$7)))*$C$5*10),0))&lt;1,1,ROUNDUP(((0.5-$D$8)*B16*9.81)/($C$6*$D$8*SIN((RADIANS($C$7)))*$C$5*10),0))))</f>
        <v>8</v>
      </c>
      <c r="E16" s="13">
        <f>IF(C7&lt;10,"W",IF(C7&gt;90,"W",IF((ROUNDUP(((0.5-$E$8)*B16*9.81)/($C$6*$E$8*SIN((RADIANS($C$7)))*$C$5*10),0))&lt;1,1,ROUNDUP(((0.5-$E$8)*B16*9.81)/($C$6*$E$8*SIN((RADIANS($C$7)))*$C$5*10),0))))</f>
        <v>1</v>
      </c>
      <c r="F16" s="14">
        <f>IF(F7&lt;10,"W",IF(F7&gt;90,"W",IF((ROUNDUP(((0.5-$F$8)*B16*9.81)/($C$6*$F$8*SIN((RADIANS($F$7)))*$C$5*10),0))&lt;1,1,ROUNDUP(((0.5-$F$8)*B16*9.81)/($C$6*$F$8*SIN((RADIANS($F$7)))*$C$5*10),0))))</f>
        <v>21</v>
      </c>
      <c r="G16" s="14">
        <f>IF(F7&lt;10,"W",IF(F7&gt;90,"W",IF((ROUNDUP(((0.5-$G$8)*B16*9.81)/($C$6*$G$8*SIN((RADIANS($F$7)))*$C$5*10),0))&lt;1,1,ROUNDUP(((0.5-$G$8)*B16*9.81)/($C$6*$G$8*SIN((RADIANS($F$7)))*$C$5*10),0))))</f>
        <v>10</v>
      </c>
      <c r="H16" s="14">
        <f>IF(F7&lt;10,"W",IF(F7&gt;90,"W",IF((ROUNDUP(((0.5-$H$8)*B16*9.81)/($C$6*$H$8*SIN((RADIANS($F$7)))*$C$5*10),0))&lt;1,1,ROUNDUP(((0.5-$H$8)*B16*9.81)/($C$6*$H$8*SIN((RADIANS($F$7)))*$C$5*10),0))))</f>
        <v>1</v>
      </c>
      <c r="I16" s="15">
        <f>IF(I7&lt;10,"W",IF(I7&gt;90,"W",IF((ROUNDUP(((0.5-$I$8)*B16*9.81)/($C$6*$I$8*SIN((RADIANS($I$7)))*$C$5*10),0))&lt;1,1,ROUNDUP(((0.5-$I$8)*B16*9.81)/($C$6*$I$8*SIN((RADIANS($I$7)))*$C$5*10),0))))</f>
        <v>36</v>
      </c>
      <c r="J16" s="15">
        <f>IF(I7&lt;10,"W",IF(I7&gt;90,"W",IF((ROUNDUP(((0.5-$J$8)*B16*9.81)/($C$6*$J$8*SIN((RADIANS($I$7)))*$C$5*10),0))&lt;1,1,ROUNDUP(((0.5-$J$8)*B16*9.81)/($C$6*$J$8*SIN((RADIANS($I$7)))*$C$5*10),0))))</f>
        <v>16</v>
      </c>
      <c r="K16" s="15">
        <f>IF(I7&lt;10,"W",IF(I7&gt;90,"W",IF((ROUNDUP(((0.5-$K$8)*B16*9.81)/($C$6*$K$8*SIN((RADIANS($I$7)))*$C$5*10),0))&lt;1,1,ROUNDUP(((0.5-$K$8)*B16*9.81)/($C$6*$K$8*SIN((RADIANS($I$7)))*$C$5*10),0))))</f>
        <v>1</v>
      </c>
      <c r="L16" s="4"/>
      <c r="M16" s="68"/>
      <c r="N16" s="69"/>
      <c r="O16" s="20" t="s">
        <v>9</v>
      </c>
      <c r="P16" s="20" t="s">
        <v>10</v>
      </c>
      <c r="Q16" s="20" t="s">
        <v>11</v>
      </c>
    </row>
    <row r="17" spans="1:17" ht="15.75">
      <c r="A17" s="76"/>
      <c r="B17" s="12">
        <v>5000</v>
      </c>
      <c r="C17" s="13">
        <f>IF(C7&lt;10,"W",IF(C7&gt;90,"W",IF((ROUNDUP(((0.5-$C$8)*B17*9.81)/($C$6*$C$8*SIN((RADIANS($C$7)))*$C$5*10),0))&lt;1,1,ROUNDUP(((0.5-$C$8)*B17*9.81)/($C$6*$C$8*SIN((RADIANS($C$7)))*$C$5*10),0))))</f>
        <v>20</v>
      </c>
      <c r="D17" s="13">
        <f>IF(C7&lt;10,"W",IF(C7&gt;90,"W",IF((ROUNDUP(((0.5-$D$8)*B17*9.81)/($C$6*$D$8*SIN((RADIANS($C$7)))*$C$5*10),0))&lt;1,1,ROUNDUP(((0.5-$D$8)*B17*9.81)/($C$6*$D$8*SIN((RADIANS($C$7)))*$C$5*10),0))))</f>
        <v>9</v>
      </c>
      <c r="E17" s="13">
        <f>IF(C7&lt;10,"W",IF(C7&gt;90,"W",IF((ROUNDUP(((0.5-$E$8)*B17*9.81)/($C$6*$E$8*SIN((RADIANS($C$7)))*$C$5*10),0))&lt;1,1,ROUNDUP(((0.5-$E$8)*B17*9.81)/($C$6*$E$8*SIN((RADIANS($C$7)))*$C$5*10),0))))</f>
        <v>1</v>
      </c>
      <c r="F17" s="14">
        <f>IF(F7&lt;10,"W",IF(F7&gt;90,"W",IF((ROUNDUP(((0.5-$F$8)*B17*9.81)/($C$6*$F$8*SIN((RADIANS($F$7)))*$C$5*10),0))&lt;1,1,ROUNDUP(((0.5-$F$8)*B17*9.81)/($C$6*$F$8*SIN((RADIANS($F$7)))*$C$5*10),0))))</f>
        <v>23</v>
      </c>
      <c r="G17" s="14">
        <f>IF(F7&lt;10,"W",IF(F7&gt;90,"W",IF((ROUNDUP(((0.5-$G$8)*B17*9.81)/($C$6*$G$8*SIN((RADIANS($F$7)))*$C$5*10),0))&lt;1,1,ROUNDUP(((0.5-$G$8)*B17*9.81)/($C$6*$G$8*SIN((RADIANS($F$7)))*$C$5*10),0))))</f>
        <v>11</v>
      </c>
      <c r="H17" s="14">
        <f>IF(F7&lt;10,"W",IF(F7&gt;90,"W",IF((ROUNDUP(((0.5-$H$8)*B17*9.81)/($C$6*$H$8*SIN((RADIANS($F$7)))*$C$5*10),0))&lt;1,1,ROUNDUP(((0.5-$H$8)*B17*9.81)/($C$6*$H$8*SIN((RADIANS($F$7)))*$C$5*10),0))))</f>
        <v>1</v>
      </c>
      <c r="I17" s="15">
        <f>IF(I7&lt;10,"W",IF(I7&gt;90,"W",IF((ROUNDUP(((0.5-$I$8)*B17*9.81)/($C$6*$I$8*SIN((RADIANS($I$7)))*$C$5*10),0))&lt;1,1,ROUNDUP(((0.5-$I$8)*B17*9.81)/($C$6*$I$8*SIN((RADIANS($I$7)))*$C$5*10),0))))</f>
        <v>40</v>
      </c>
      <c r="J17" s="15">
        <f>IF(I7&lt;10,"W",IF(I7&gt;90,"W",IF((ROUNDUP(((0.5-$J$8)*B17*9.81)/($C$6*$J$8*SIN((RADIANS($I$7)))*$C$5*10),0))&lt;1,1,ROUNDUP(((0.5-$J$8)*B17*9.81)/($C$6*$J$8*SIN((RADIANS($I$7)))*$C$5*10),0))))</f>
        <v>18</v>
      </c>
      <c r="K17" s="15">
        <f>IF(I7&lt;10,"W",IF(I7&gt;90,"W",IF((ROUNDUP(((0.5-$K$8)*B17*9.81)/($C$6*$K$8*SIN((RADIANS($I$7)))*$C$5*10),0))&lt;1,1,ROUNDUP(((0.5-$K$8)*B17*9.81)/($C$6*$K$8*SIN((RADIANS($I$7)))*$C$5*10),0))))</f>
        <v>1</v>
      </c>
      <c r="L17" s="4"/>
      <c r="M17" s="70" t="s">
        <v>12</v>
      </c>
      <c r="N17" s="71"/>
      <c r="O17" s="21" t="s">
        <v>13</v>
      </c>
      <c r="P17" s="21" t="s">
        <v>14</v>
      </c>
      <c r="Q17" s="21" t="s">
        <v>15</v>
      </c>
    </row>
    <row r="18" spans="1:17" ht="15.75">
      <c r="A18" s="76"/>
      <c r="B18" s="12">
        <v>5500</v>
      </c>
      <c r="C18" s="13">
        <f>IF(C7&lt;10,"W",IF(C7&gt;90,"W",IF((ROUNDUP(((0.5-$C$8)*B18*9.81)/($C$6*$C$8*SIN((RADIANS($C$7)))*$C$5*10),0))&lt;1,1,ROUNDUP(((0.5-$C$8)*B18*9.81)/($C$6*$C$8*SIN((RADIANS($C$7)))*$C$5*10),0))))</f>
        <v>22</v>
      </c>
      <c r="D18" s="13">
        <f>IF(C7&lt;10,"W",IF(C7&gt;90,"W",IF((ROUNDUP(((0.5-$D$8)*B18*9.81)/($C$6*$D$8*SIN((RADIANS($C$7)))*$C$5*10),0))&lt;1,1,ROUNDUP(((0.5-$D$8)*B18*9.81)/($C$6*$D$8*SIN((RADIANS($C$7)))*$C$5*10),0))))</f>
        <v>10</v>
      </c>
      <c r="E18" s="13">
        <f>IF(C7&lt;10,"W",IF(C7&gt;90,"W",IF((ROUNDUP(((0.5-$E$8)*B18*9.81)/($C$6*$E$8*SIN((RADIANS($C$7)))*$C$5*10),0))&lt;1,1,ROUNDUP(((0.5-$E$8)*B18*9.81)/($C$6*$E$8*SIN((RADIANS($C$7)))*$C$5*10),0))))</f>
        <v>1</v>
      </c>
      <c r="F18" s="14">
        <f>IF(F7&lt;10,"W",IF(F7&gt;90,"W",IF((ROUNDUP(((0.5-$F$8)*B18*9.81)/($C$6*$F$8*SIN((RADIANS($F$7)))*$C$5*10),0))&lt;1,1,ROUNDUP(((0.5-$F$8)*B18*9.81)/($C$6*$F$8*SIN((RADIANS($F$7)))*$C$5*10),0))))</f>
        <v>25</v>
      </c>
      <c r="G18" s="14">
        <f>IF(F7&lt;10,"W",IF(F7&gt;90,"W",IF((ROUNDUP(((0.5-$G$8)*B18*9.81)/($C$6*$G$8*SIN((RADIANS($F$7)))*$C$5*10),0))&lt;1,1,ROUNDUP(((0.5-$G$8)*B18*9.81)/($C$6*$G$8*SIN((RADIANS($F$7)))*$C$5*10),0))))</f>
        <v>12</v>
      </c>
      <c r="H18" s="14">
        <f>IF(F7&lt;10,"W",IF(F7&gt;90,"W",IF((ROUNDUP(((0.5-$H$8)*B18*9.81)/($C$6*$H$8*SIN((RADIANS($F$7)))*$C$5*10),0))&lt;1,1,ROUNDUP(((0.5-$H$8)*B18*9.81)/($C$6*$H$8*SIN((RADIANS($F$7)))*$C$5*10),0))))</f>
        <v>1</v>
      </c>
      <c r="I18" s="15">
        <f>IF(I7&lt;10,"W",IF(I7&gt;90,"W",IF((ROUNDUP(((0.5-$I$8)*B18*9.81)/($C$6*$I$8*SIN((RADIANS($I$7)))*$C$5*10),0))&lt;1,1,ROUNDUP(((0.5-$I$8)*B18*9.81)/($C$6*$I$8*SIN((RADIANS($I$7)))*$C$5*10),0))))</f>
        <v>44</v>
      </c>
      <c r="J18" s="15">
        <f>IF(I7&lt;10,"W",IF(I7&gt;90,"W",IF((ROUNDUP(((0.5-$J$8)*B18*9.81)/($C$6*$J$8*SIN((RADIANS($I$7)))*$C$5*10),0))&lt;1,1,ROUNDUP(((0.5-$J$8)*B18*9.81)/($C$6*$J$8*SIN((RADIANS($I$7)))*$C$5*10),0))))</f>
        <v>20</v>
      </c>
      <c r="K18" s="15">
        <f>IF(I7&lt;10,"W",IF(I7&gt;90,"W",IF((ROUNDUP(((0.5-$K$8)*B18*9.81)/($C$6*$K$8*SIN((RADIANS($I$7)))*$C$5*10),0))&lt;1,1,ROUNDUP(((0.5-$K$8)*B18*9.81)/($C$6*$K$8*SIN((RADIANS($I$7)))*$C$5*10),0))))</f>
        <v>1</v>
      </c>
      <c r="L18" s="4"/>
      <c r="M18" s="70" t="s">
        <v>16</v>
      </c>
      <c r="N18" s="71"/>
      <c r="O18" s="21" t="s">
        <v>13</v>
      </c>
      <c r="P18" s="21" t="s">
        <v>14</v>
      </c>
      <c r="Q18" s="21" t="s">
        <v>17</v>
      </c>
    </row>
    <row r="19" spans="1:17" ht="15.75">
      <c r="A19" s="76"/>
      <c r="B19" s="12">
        <v>6000</v>
      </c>
      <c r="C19" s="13">
        <f>IF(C7&lt;10,"W",IF(C7&gt;90,"W",IF((ROUNDUP(((0.5-$C$8)*B19*9.81)/($C$6*$C$8*SIN((RADIANS($C$7)))*$C$5*10),0))&lt;1,1,ROUNDUP(((0.5-$C$8)*B19*9.81)/($C$6*$C$8*SIN((RADIANS($C$7)))*$C$5*10),0))))</f>
        <v>24</v>
      </c>
      <c r="D19" s="13">
        <f>IF(C7&lt;10,"W",IF(C7&gt;90,"W",IF((ROUNDUP(((0.5-$D$8)*B19*9.81)/($C$6*$D$8*SIN((RADIANS($C$7)))*$C$5*10),0))&lt;1,1,ROUNDUP(((0.5-$D$8)*B19*9.81)/($C$6*$D$8*SIN((RADIANS($C$7)))*$C$5*10),0))))</f>
        <v>11</v>
      </c>
      <c r="E19" s="13">
        <f>IF(C7&lt;10,"W",IF(C7&gt;90,"W",IF((ROUNDUP(((0.5-$E$8)*B19*9.81)/($C$6*$E$8*SIN((RADIANS($C$7)))*$C$5*10),0))&lt;1,1,ROUNDUP(((0.5-$E$8)*B19*9.81)/($C$6*$E$8*SIN((RADIANS($C$7)))*$C$5*10),0))))</f>
        <v>1</v>
      </c>
      <c r="F19" s="14">
        <f>IF(F7&lt;10,"W",IF(F7&gt;90,"W",IF((ROUNDUP(((0.5-$F$8)*B19*9.81)/($C$6*$F$8*SIN((RADIANS($F$7)))*$C$5*10),0))&lt;1,1,ROUNDUP(((0.5-$F$8)*B19*9.81)/($C$6*$F$8*SIN((RADIANS($F$7)))*$C$5*10),0))))</f>
        <v>28</v>
      </c>
      <c r="G19" s="14">
        <f>IF(F7&lt;10,"W",IF(F7&gt;90,"W",IF((ROUNDUP(((0.5-$G$8)*B19*9.81)/($C$6*$G$8*SIN((RADIANS($F$7)))*$C$5*10),0))&lt;1,1,ROUNDUP(((0.5-$G$8)*B19*9.81)/($C$6*$G$8*SIN((RADIANS($F$7)))*$C$5*10),0))))</f>
        <v>13</v>
      </c>
      <c r="H19" s="14">
        <f>IF(F7&lt;10,"W",IF(F7&gt;90,"W",IF((ROUNDUP(((0.5-$H$8)*B19*9.81)/($C$6*$H$8*SIN((RADIANS($F$7)))*$C$5*10),0))&lt;1,1,ROUNDUP(((0.5-$H$8)*B19*9.81)/($C$6*$H$8*SIN((RADIANS($F$7)))*$C$5*10),0))))</f>
        <v>1</v>
      </c>
      <c r="I19" s="15">
        <f>IF(I7&lt;10,"W",IF(I7&gt;90,"W",IF((ROUNDUP(((0.5-$I$8)*B19*9.81)/($C$6*$I$8*SIN((RADIANS($I$7)))*$C$5*10),0))&lt;1,1,ROUNDUP(((0.5-$I$8)*B19*9.81)/($C$6*$I$8*SIN((RADIANS($I$7)))*$C$5*10),0))))</f>
        <v>48</v>
      </c>
      <c r="J19" s="15">
        <f>IF(I7&lt;10,"W",IF(I7&gt;90,"W",IF((ROUNDUP(((0.5-$J$8)*B19*9.81)/($C$6*$J$8*SIN((RADIANS($I$7)))*$C$5*10),0))&lt;1,1,ROUNDUP(((0.5-$J$8)*B19*9.81)/($C$6*$J$8*SIN((RADIANS($I$7)))*$C$5*10),0))))</f>
        <v>21</v>
      </c>
      <c r="K19" s="15">
        <f>IF(I7&lt;10,"W",IF(I7&gt;90,"W",IF((ROUNDUP(((0.5-$K$8)*B19*9.81)/($C$6*$K$8*SIN((RADIANS($I$7)))*$C$5*10),0))&lt;1,1,ROUNDUP(((0.5-$K$8)*B19*9.81)/($C$6*$K$8*SIN((RADIANS($I$7)))*$C$5*10),0))))</f>
        <v>1</v>
      </c>
      <c r="L19" s="4"/>
      <c r="M19" s="70" t="s">
        <v>18</v>
      </c>
      <c r="N19" s="71"/>
      <c r="O19" s="21" t="s">
        <v>19</v>
      </c>
      <c r="P19" s="21" t="s">
        <v>20</v>
      </c>
      <c r="Q19" s="21" t="s">
        <v>21</v>
      </c>
    </row>
    <row r="20" spans="1:17" ht="15.75" customHeight="1">
      <c r="A20" s="76"/>
      <c r="B20" s="12">
        <v>6500</v>
      </c>
      <c r="C20" s="13">
        <f>IF(C7&lt;10,"W",IF(C7&gt;90,"W",IF((ROUNDUP(((0.5-$C$8)*B20*9.81)/($C$6*$C$8*SIN((RADIANS($C$7)))*$C$5*10),0))&lt;1,1,ROUNDUP(((0.5-$C$8)*B20*9.81)/($C$6*$C$8*SIN((RADIANS($C$7)))*$C$5*10),0))))</f>
        <v>26</v>
      </c>
      <c r="D20" s="13">
        <f>IF(C7&lt;10,"W",IF(C7&gt;90,"W",IF((ROUNDUP(((0.5-$D$8)*B20*9.81)/($C$6*$D$8*SIN((RADIANS($C$7)))*$C$5*10),0))&lt;1,1,ROUNDUP(((0.5-$D$8)*B20*9.81)/($C$6*$D$8*SIN((RADIANS($C$7)))*$C$5*10),0))))</f>
        <v>12</v>
      </c>
      <c r="E20" s="13">
        <f>IF(C7&lt;10,"W",IF(C7&gt;90,"W",IF((ROUNDUP(((0.5-$E$8)*B20*9.81)/($C$6*$E$8*SIN((RADIANS($C$7)))*$C$5*10),0))&lt;1,1,ROUNDUP(((0.5-$E$8)*B20*9.81)/($C$6*$E$8*SIN((RADIANS($C$7)))*$C$5*10),0))))</f>
        <v>1</v>
      </c>
      <c r="F20" s="14">
        <f>IF(F7&lt;10,"W",IF(F7&gt;90,"W",IF((ROUNDUP(((0.5-$F$8)*B20*9.81)/($C$6*$F$8*SIN((RADIANS($F$7)))*$C$5*10),0))&lt;1,1,ROUNDUP(((0.5-$F$8)*B20*9.81)/($C$6*$F$8*SIN((RADIANS($F$7)))*$C$5*10),0))))</f>
        <v>30</v>
      </c>
      <c r="G20" s="14">
        <f>IF(F7&lt;10,"W",IF(F7&gt;90,"W",IF((ROUNDUP(((0.5-$G$8)*B20*9.81)/($C$6*$G$8*SIN((RADIANS($F$7)))*$C$5*10),0))&lt;1,1,ROUNDUP(((0.5-$G$8)*B20*9.81)/($C$6*$G$8*SIN((RADIANS($F$7)))*$C$5*10),0))))</f>
        <v>14</v>
      </c>
      <c r="H20" s="14">
        <f>IF(F7&lt;10,"W",IF(F7&gt;90,"W",IF((ROUNDUP(((0.5-$H$8)*B20*9.81)/($C$6*$H$8*SIN((RADIANS($F$7)))*$C$5*10),0))&lt;1,1,ROUNDUP(((0.5-$H$8)*B20*9.81)/($C$6*$H$8*SIN((RADIANS($F$7)))*$C$5*10),0))))</f>
        <v>1</v>
      </c>
      <c r="I20" s="15">
        <f>IF(I7&lt;10,"W",IF(I7&gt;90,"W",IF((ROUNDUP(((0.5-$I$8)*B20*9.81)/($C$6*$I$8*SIN((RADIANS($I$7)))*$C$5*10),0))&lt;1,1,ROUNDUP(((0.5-$I$8)*B20*9.81)/($C$6*$I$8*SIN((RADIANS($I$7)))*$C$5*10),0))))</f>
        <v>52</v>
      </c>
      <c r="J20" s="15">
        <f>IF(I7&lt;10,"W",IF(I7&gt;90,"W",IF((ROUNDUP(((0.5-$J$8)*B20*9.81)/($C$6*$J$8*SIN((RADIANS($I$7)))*$C$5*10),0))&lt;1,1,ROUNDUP(((0.5-$J$8)*B20*9.81)/($C$6*$J$8*SIN((RADIANS($I$7)))*$C$5*10),0))))</f>
        <v>23</v>
      </c>
      <c r="K20" s="15">
        <f>IF(I7&lt;10,"W",IF(I7&gt;90,"W",IF((ROUNDUP(((0.5-$K$8)*B20*9.81)/($C$6*$K$8*SIN((RADIANS($I$7)))*$C$5*10),0))&lt;1,1,ROUNDUP(((0.5-$K$8)*B20*9.81)/($C$6*$K$8*SIN((RADIANS($I$7)))*$C$5*10),0))))</f>
        <v>1</v>
      </c>
      <c r="L20" s="4"/>
      <c r="M20" s="88" t="s">
        <v>25</v>
      </c>
      <c r="N20" s="89"/>
      <c r="O20" s="89"/>
      <c r="P20" s="89"/>
      <c r="Q20" s="90"/>
    </row>
    <row r="21" spans="1:17" ht="15.75">
      <c r="A21" s="76"/>
      <c r="B21" s="12">
        <v>7000</v>
      </c>
      <c r="C21" s="13">
        <f>IF(C7&lt;10,"W",IF(C7&gt;90,"W",IF((ROUNDUP(((0.5-$C$8)*B21*9.81)/($C$6*$C$8*SIN((RADIANS($C$7)))*$C$5*10),0))&lt;1,1,ROUNDUP(((0.5-$C$8)*B21*9.81)/($C$6*$C$8*SIN((RADIANS($C$7)))*$C$5*10),0))))</f>
        <v>28</v>
      </c>
      <c r="D21" s="13">
        <f>IF(C7&lt;10,"W",IF(C7&gt;90,"W",IF((ROUNDUP(((0.5-$D$8)*B21*9.81)/($C$6*$D$8*SIN((RADIANS($C$7)))*$C$5*10),0))&lt;1,1,ROUNDUP(((0.5-$D$8)*B21*9.81)/($C$6*$D$8*SIN((RADIANS($C$7)))*$C$5*10),0))))</f>
        <v>13</v>
      </c>
      <c r="E21" s="13">
        <f>IF(C7&lt;10,"W",IF(C7&gt;90,"W",IF((ROUNDUP(((0.5-$E$8)*B21*9.81)/($C$6*$E$8*SIN((RADIANS($C$7)))*$C$5*10),0))&lt;1,1,ROUNDUP(((0.5-$E$8)*B21*9.81)/($C$6*$E$8*SIN((RADIANS($C$7)))*$C$5*10),0))))</f>
        <v>1</v>
      </c>
      <c r="F21" s="14">
        <f>IF(F7&lt;10,"W",IF(F7&gt;90,"W",IF((ROUNDUP(((0.5-$F$8)*B21*9.81)/($C$6*$F$8*SIN((RADIANS($F$7)))*$C$5*10),0))&lt;1,1,ROUNDUP(((0.5-$F$8)*B21*9.81)/($C$6*$F$8*SIN((RADIANS($F$7)))*$C$5*10),0))))</f>
        <v>32</v>
      </c>
      <c r="G21" s="14">
        <f>IF(F7&lt;10,"W",IF(F7&gt;90,"W",IF((ROUNDUP(((0.5-$G$8)*B21*9.81)/($C$6*$G$8*SIN((RADIANS($F$7)))*$C$5*10),0))&lt;1,1,ROUNDUP(((0.5-$G$8)*B21*9.81)/($C$6*$G$8*SIN((RADIANS($F$7)))*$C$5*10),0))))</f>
        <v>15</v>
      </c>
      <c r="H21" s="14">
        <f>IF(F7&lt;10,"W",IF(F7&gt;90,"W",IF((ROUNDUP(((0.5-$H$8)*B21*9.81)/($C$6*$H$8*SIN((RADIANS($F$7)))*$C$5*10),0))&lt;1,1,ROUNDUP(((0.5-$H$8)*B21*9.81)/($C$6*$H$8*SIN((RADIANS($F$7)))*$C$5*10),0))))</f>
        <v>1</v>
      </c>
      <c r="I21" s="15">
        <f>IF(I7&lt;10,"W",IF(I7&gt;90,"W",IF((ROUNDUP(((0.5-$I$8)*B21*9.81)/($C$6*$I$8*SIN((RADIANS($I$7)))*$C$5*10),0))&lt;1,1,ROUNDUP(((0.5-$I$8)*B21*9.81)/($C$6*$I$8*SIN((RADIANS($I$7)))*$C$5*10),0))))</f>
        <v>55</v>
      </c>
      <c r="J21" s="15">
        <f>IF(I7&lt;10,"W",IF(I7&gt;90,"W",IF((ROUNDUP(((0.5-$J$8)*B21*9.81)/($C$6*$J$8*SIN((RADIANS($I$7)))*$C$5*10),0))&lt;1,1,ROUNDUP(((0.5-$J$8)*B21*9.81)/($C$6*$J$8*SIN((RADIANS($I$7)))*$C$5*10),0))))</f>
        <v>25</v>
      </c>
      <c r="K21" s="15">
        <f>IF(I7&lt;10,"W",IF(I7&gt;90,"W",IF((ROUNDUP(((0.5-$K$8)*B21*9.81)/($C$6*$K$8*SIN((RADIANS($I$7)))*$C$5*10),0))&lt;1,1,ROUNDUP(((0.5-$K$8)*B21*9.81)/($C$6*$K$8*SIN((RADIANS($I$7)))*$C$5*10),0))))</f>
        <v>1</v>
      </c>
      <c r="L21" s="4"/>
      <c r="M21" s="91"/>
      <c r="N21" s="92"/>
      <c r="O21" s="92"/>
      <c r="P21" s="92"/>
      <c r="Q21" s="93"/>
    </row>
    <row r="22" spans="1:17" ht="15.75">
      <c r="A22" s="76"/>
      <c r="B22" s="12">
        <v>7500</v>
      </c>
      <c r="C22" s="13">
        <f>IF(C7&lt;10,"W",IF(C7&gt;90,"W",IF((ROUNDUP(((0.5-$C$8)*B22*9.81)/($C$6*$C$8*SIN((RADIANS($C$7)))*$C$5*10),0))&lt;1,1,ROUNDUP(((0.5-$C$8)*B22*9.81)/($C$6*$C$8*SIN((RADIANS($C$7)))*$C$5*10),0))))</f>
        <v>30</v>
      </c>
      <c r="D22" s="13">
        <f>IF(C7&lt;10,"W",IF(C7&gt;90,"W",IF((ROUNDUP(((0.5-$D$8)*B22*9.81)/($C$6*$D$8*SIN((RADIANS($C$7)))*$C$5*10),0))&lt;1,1,ROUNDUP(((0.5-$D$8)*B22*9.81)/($C$6*$D$8*SIN((RADIANS($C$7)))*$C$5*10),0))))</f>
        <v>14</v>
      </c>
      <c r="E22" s="13">
        <f>IF(C7&lt;10,"W",IF(C7&gt;90,"W",IF((ROUNDUP(((0.5-$E$8)*B22*9.81)/($C$6*$E$8*SIN((RADIANS($C$7)))*$C$5*10),0))&lt;1,1,ROUNDUP(((0.5-$E$8)*B22*9.81)/($C$6*$E$8*SIN((RADIANS($C$7)))*$C$5*10),0))))</f>
        <v>1</v>
      </c>
      <c r="F22" s="14">
        <f>IF(F7&lt;10,"W",IF(F7&gt;90,"W",IF((ROUNDUP(((0.5-$F$8)*B22*9.81)/($C$6*$F$8*SIN((RADIANS($F$7)))*$C$5*10),0))&lt;1,1,ROUNDUP(((0.5-$F$8)*B22*9.81)/($C$6*$F$8*SIN((RADIANS($F$7)))*$C$5*10),0))))</f>
        <v>34</v>
      </c>
      <c r="G22" s="14">
        <f>IF(F7&lt;10,"W",IF(F7&gt;90,"W",IF((ROUNDUP(((0.5-$G$8)*B22*9.81)/($C$6*$G$8*SIN((RADIANS($F$7)))*$C$5*10),0))&lt;1,1,ROUNDUP(((0.5-$G$8)*B22*9.81)/($C$6*$G$8*SIN((RADIANS($F$7)))*$C$5*10),0))))</f>
        <v>16</v>
      </c>
      <c r="H22" s="14">
        <f>IF(F7&lt;10,"W",IF(F7&gt;90,"W",IF((ROUNDUP(((0.5-$H$8)*B22*9.81)/($C$6*$H$8*SIN((RADIANS($F$7)))*$C$5*10),0))&lt;1,1,ROUNDUP(((0.5-$H$8)*B22*9.81)/($C$6*$H$8*SIN((RADIANS($F$7)))*$C$5*10),0))))</f>
        <v>1</v>
      </c>
      <c r="I22" s="15">
        <f>IF(I7&lt;10,"W",IF(I7&gt;90,"W",IF((ROUNDUP(((0.5-$I$8)*B22*9.81)/($C$6*$I$8*SIN((RADIANS($I$7)))*$C$5*10),0))&lt;1,1,ROUNDUP(((0.5-$I$8)*B22*9.81)/($C$6*$I$8*SIN((RADIANS($I$7)))*$C$5*10),0))))</f>
        <v>59</v>
      </c>
      <c r="J22" s="15">
        <f>IF(I7&lt;10,"W",IF(I7&gt;90,"W",IF((ROUNDUP(((0.5-$J$8)*B22*9.81)/($C$6*$J$8*SIN((RADIANS($I$7)))*$C$5*10),0))&lt;1,1,ROUNDUP(((0.5-$J$8)*B22*9.81)/($C$6*$J$8*SIN((RADIANS($I$7)))*$C$5*10),0))))</f>
        <v>27</v>
      </c>
      <c r="K22" s="15">
        <f>IF(I7&lt;10,"W",IF(I7&gt;90,"W",IF((ROUNDUP(((0.5-$K$8)*B22*9.81)/($C$6*$K$8*SIN((RADIANS($I$7)))*$C$5*10),0))&lt;1,1,ROUNDUP(((0.5-$K$8)*B22*9.81)/($C$6*$K$8*SIN((RADIANS($I$7)))*$C$5*10),0))))</f>
        <v>1</v>
      </c>
      <c r="L22" s="4"/>
      <c r="M22" s="91"/>
      <c r="N22" s="92"/>
      <c r="O22" s="92"/>
      <c r="P22" s="92"/>
      <c r="Q22" s="93"/>
    </row>
    <row r="23" spans="1:17" ht="15.75">
      <c r="A23" s="76"/>
      <c r="B23" s="12">
        <v>8000</v>
      </c>
      <c r="C23" s="13">
        <f>IF(C7&lt;10,"W",IF(C7&gt;90,"W",IF((ROUNDUP(((0.5-$C$8)*B23*9.81)/($C$6*$C$8*SIN((RADIANS($C$7)))*$C$5*10),0))&lt;1,1,ROUNDUP(((0.5-$C$8)*B23*9.81)/($C$6*$C$8*SIN((RADIANS($C$7)))*$C$5*10),0))))</f>
        <v>32</v>
      </c>
      <c r="D23" s="13">
        <f>IF(C7&lt;10,"W",IF(C7&gt;90,"W",IF((ROUNDUP(((0.5-$D$8)*B23*9.81)/($C$6*$D$8*SIN((RADIANS($C$7)))*$C$5*10),0))&lt;1,1,ROUNDUP(((0.5-$D$8)*B23*9.81)/($C$6*$D$8*SIN((RADIANS($C$7)))*$C$5*10),0))))</f>
        <v>14</v>
      </c>
      <c r="E23" s="13">
        <f>IF(C7&lt;10,"W",IF(C7&gt;90,"W",IF((ROUNDUP(((0.5-$E$8)*B23*9.81)/($C$6*$E$8*SIN((RADIANS($C$7)))*$C$5*10),0))&lt;1,1,ROUNDUP(((0.5-$E$8)*B23*9.81)/($C$6*$E$8*SIN((RADIANS($C$7)))*$C$5*10),0))))</f>
        <v>1</v>
      </c>
      <c r="F23" s="14">
        <f>IF(F7&lt;10,"W",IF(F7&gt;90,"W",IF((ROUNDUP(((0.5-$F$8)*B23*9.81)/($C$6*$F$8*SIN((RADIANS($F$7)))*$C$5*10),0))&lt;1,1,ROUNDUP(((0.5-$F$8)*B23*9.81)/($C$6*$F$8*SIN((RADIANS($F$7)))*$C$5*10),0))))</f>
        <v>37</v>
      </c>
      <c r="G23" s="14">
        <f>IF(F7&lt;10,"W",IF(F7&gt;90,"W",IF((ROUNDUP(((0.5-$G$8)*B23*9.81)/($C$6*$G$8*SIN((RADIANS($F$7)))*$C$5*10),0))&lt;1,1,ROUNDUP(((0.5-$G$8)*B23*9.81)/($C$6*$G$8*SIN((RADIANS($F$7)))*$C$5*10),0))))</f>
        <v>17</v>
      </c>
      <c r="H23" s="14">
        <f>IF(F7&lt;10,"W",IF(F7&gt;90,"W",IF((ROUNDUP(((0.5-$H$8)*B23*9.81)/($C$6*$H$8*SIN((RADIANS($F$7)))*$C$5*10),0))&lt;1,1,ROUNDUP(((0.5-$H$8)*B23*9.81)/($C$6*$H$8*SIN((RADIANS($F$7)))*$C$5*10),0))))</f>
        <v>1</v>
      </c>
      <c r="I23" s="15">
        <f>IF(I7&lt;10,"W",IF(I7&gt;90,"W",IF((ROUNDUP(((0.5-$I$8)*B23*9.81)/($C$6*$I$8*SIN((RADIANS($I$7)))*$C$5*10),0))&lt;1,1,ROUNDUP(((0.5-$I$8)*B23*9.81)/($C$6*$I$8*SIN((RADIANS($I$7)))*$C$5*10),0))))</f>
        <v>63</v>
      </c>
      <c r="J23" s="15">
        <f>IF(I7&lt;10,"W",IF(I7&gt;90,"W",IF((ROUNDUP(((0.5-$J$8)*B23*9.81)/($C$6*$J$8*SIN((RADIANS($I$7)))*$C$5*10),0))&lt;1,1,ROUNDUP(((0.5-$J$8)*B23*9.81)/($C$6*$J$8*SIN((RADIANS($I$7)))*$C$5*10),0))))</f>
        <v>28</v>
      </c>
      <c r="K23" s="15">
        <f>IF(I7&lt;10,"W",IF(I7&gt;90,"W",IF((ROUNDUP(((0.5-$K$8)*B23*9.81)/($C$6*$K$8*SIN((RADIANS($I$7)))*$C$5*10),0))&lt;1,1,ROUNDUP(((0.5-$K$8)*B23*9.81)/($C$6*$K$8*SIN((RADIANS($I$7)))*$C$5*10),0))))</f>
        <v>1</v>
      </c>
      <c r="L23" s="4"/>
      <c r="M23" s="91"/>
      <c r="N23" s="92"/>
      <c r="O23" s="92"/>
      <c r="P23" s="92"/>
      <c r="Q23" s="93"/>
    </row>
    <row r="24" spans="1:17" ht="15.75">
      <c r="A24" s="76"/>
      <c r="B24" s="12">
        <v>8500</v>
      </c>
      <c r="C24" s="13">
        <f>IF(C7&lt;10,"W",IF(C7&gt;90,"W",IF((ROUNDUP(((0.5-$C$8)*B24*9.81)/($C$6*$C$8*SIN((RADIANS($C$7)))*$C$5*10),0))&lt;1,1,ROUNDUP(((0.5-$C$8)*B24*9.81)/($C$6*$C$8*SIN((RADIANS($C$7)))*$C$5*10),0))))</f>
        <v>34</v>
      </c>
      <c r="D24" s="13">
        <f>IF(C7&lt;10,"W",IF(C7&gt;90,"W",IF((ROUNDUP(((0.5-$D$8)*B24*9.81)/($C$6*$D$8*SIN((RADIANS($C$7)))*$C$5*10),0))&lt;1,1,ROUNDUP(((0.5-$D$8)*B24*9.81)/($C$6*$D$8*SIN((RADIANS($C$7)))*$C$5*10),0))))</f>
        <v>15</v>
      </c>
      <c r="E24" s="13">
        <f>IF(C7&lt;10,"W",IF(C7&gt;90,"W",IF((ROUNDUP(((0.5-$E$8)*B24*9.81)/($C$6*$E$8*SIN((RADIANS($C$7)))*$C$5*10),0))&lt;1,1,ROUNDUP(((0.5-$E$8)*B24*9.81)/($C$6*$E$8*SIN((RADIANS($C$7)))*$C$5*10),0))))</f>
        <v>1</v>
      </c>
      <c r="F24" s="14">
        <f>IF(F7&lt;10,"W",IF(F7&gt;90,"W",IF((ROUNDUP(((0.5-$F$8)*B24*9.81)/($C$6*$F$8*SIN((RADIANS($F$7)))*$C$5*10),0))&lt;1,1,ROUNDUP(((0.5-$F$8)*B24*9.81)/($C$6*$F$8*SIN((RADIANS($F$7)))*$C$5*10),0))))</f>
        <v>39</v>
      </c>
      <c r="G24" s="14">
        <f>IF(F7&lt;10,"W",IF(F7&gt;90,"W",IF((ROUNDUP(((0.5-$G$8)*B24*9.81)/($C$6*$G$8*SIN((RADIANS($F$7)))*$C$5*10),0))&lt;1,1,ROUNDUP(((0.5-$G$8)*B24*9.81)/($C$6*$G$8*SIN((RADIANS($F$7)))*$C$5*10),0))))</f>
        <v>18</v>
      </c>
      <c r="H24" s="14">
        <f>IF(F7&lt;10,"W",IF(F7&gt;90,"W",IF((ROUNDUP(((0.5-$H$8)*B24*9.81)/($C$6*$H$8*SIN((RADIANS($F$7)))*$C$5*10),0))&lt;1,1,ROUNDUP(((0.5-$H$8)*B24*9.81)/($C$6*$H$8*SIN((RADIANS($F$7)))*$C$5*10),0))))</f>
        <v>1</v>
      </c>
      <c r="I24" s="15">
        <f>IF(I7&lt;10,"W",IF(I7&gt;90,"W",IF((ROUNDUP(((0.5-$I$8)*B24*9.81)/($C$6*$I$8*SIN((RADIANS($I$7)))*$C$5*10),0))&lt;1,1,ROUNDUP(((0.5-$I$8)*B24*9.81)/($C$6*$I$8*SIN((RADIANS($I$7)))*$C$5*10),0))))</f>
        <v>67</v>
      </c>
      <c r="J24" s="15">
        <f>IF(I7&lt;10,"W",IF(I7&gt;90,"W",IF((ROUNDUP(((0.5-$J$8)*B24*9.81)/($C$6*$J$8*SIN((RADIANS($I$7)))*$C$5*10),0))&lt;1,1,ROUNDUP(((0.5-$J$8)*B24*9.81)/($C$6*$J$8*SIN((RADIANS($I$7)))*$C$5*10),0))))</f>
        <v>30</v>
      </c>
      <c r="K24" s="15">
        <f>IF(I7&lt;10,"W",IF(I7&gt;90,"W",IF((ROUNDUP(((0.5-$K$8)*B24*9.81)/($C$6*$K$8*SIN((RADIANS($I$7)))*$C$5*10),0))&lt;1,1,ROUNDUP(((0.5-$K$8)*B24*9.81)/($C$6*$K$8*SIN((RADIANS($I$7)))*$C$5*10),0))))</f>
        <v>1</v>
      </c>
      <c r="L24" s="4"/>
      <c r="M24" s="91"/>
      <c r="N24" s="92"/>
      <c r="O24" s="92"/>
      <c r="P24" s="92"/>
      <c r="Q24" s="93"/>
    </row>
    <row r="25" spans="1:17" ht="15.75">
      <c r="A25" s="76"/>
      <c r="B25" s="12">
        <v>9000</v>
      </c>
      <c r="C25" s="13">
        <f>IF(C7&lt;10,"W",IF(C7&gt;90,"W",IF((ROUNDUP(((0.5-$C$8)*B25*9.81)/($C$6*$C$8*SIN((RADIANS($C$7)))*$C$5*10),0))&lt;1,1,ROUNDUP(((0.5-$C$8)*B25*9.81)/($C$6*$C$8*SIN((RADIANS($C$7)))*$C$5*10),0))))</f>
        <v>36</v>
      </c>
      <c r="D25" s="13">
        <f>IF(C7&lt;10,"W",IF(C7&gt;90,"W",IF((ROUNDUP(((0.5-$D$8)*B25*9.81)/($C$6*$D$8*SIN((RADIANS($C$7)))*$C$5*10),0))&lt;1,1,ROUNDUP(((0.5-$D$8)*B25*9.81)/($C$6*$D$8*SIN((RADIANS($C$7)))*$C$5*10),0))))</f>
        <v>16</v>
      </c>
      <c r="E25" s="13">
        <f>IF(C7&lt;10,"W",IF(C7&gt;90,"W",IF((ROUNDUP(((0.5-$E$8)*B25*9.81)/($C$6*$E$8*SIN((RADIANS($C$7)))*$C$5*10),0))&lt;1,1,ROUNDUP(((0.5-$E$8)*B25*9.81)/($C$6*$E$8*SIN((RADIANS($C$7)))*$C$5*10),0))))</f>
        <v>1</v>
      </c>
      <c r="F25" s="14">
        <f>IF(F7&lt;10,"W",IF(F7&gt;90,"W",IF((ROUNDUP(((0.5-$F$8)*B25*9.81)/($C$6*$F$8*SIN((RADIANS($F$7)))*$C$5*10),0))&lt;1,1,ROUNDUP(((0.5-$F$8)*B25*9.81)/($C$6*$F$8*SIN((RADIANS($F$7)))*$C$5*10),0))))</f>
        <v>41</v>
      </c>
      <c r="G25" s="14">
        <f>IF(F7&lt;10,"W",IF(F7&gt;90,"W",IF((ROUNDUP(((0.5-$G$8)*B25*9.81)/($C$6*$G$8*SIN((RADIANS($F$7)))*$C$5*10),0))&lt;1,1,ROUNDUP(((0.5-$G$8)*B25*9.81)/($C$6*$G$8*SIN((RADIANS($F$7)))*$C$5*10),0))))</f>
        <v>19</v>
      </c>
      <c r="H25" s="14">
        <f>IF(F7&lt;10,"W",IF(F7&gt;90,"W",IF((ROUNDUP(((0.5-$H$8)*B25*9.81)/($C$6*$H$8*SIN((RADIANS($F$7)))*$C$5*10),0))&lt;1,1,ROUNDUP(((0.5-$H$8)*B25*9.81)/($C$6*$H$8*SIN((RADIANS($F$7)))*$C$5*10),0))))</f>
        <v>1</v>
      </c>
      <c r="I25" s="15">
        <f>IF(I7&lt;10,"W",IF(I7&gt;90,"W",IF((ROUNDUP(((0.5-$I$8)*B25*9.81)/($C$6*$I$8*SIN((RADIANS($I$7)))*$C$5*10),0))&lt;1,1,ROUNDUP(((0.5-$I$8)*B25*9.81)/($C$6*$I$8*SIN((RADIANS($I$7)))*$C$5*10),0))))</f>
        <v>71</v>
      </c>
      <c r="J25" s="15">
        <f>IF(I7&lt;10,"W",IF(I7&gt;90,"W",IF((ROUNDUP(((0.5-$J$8)*B25*9.81)/($C$6*$J$8*SIN((RADIANS($I$7)))*$C$5*10),0))&lt;1,1,ROUNDUP(((0.5-$J$8)*B25*9.81)/($C$6*$J$8*SIN((RADIANS($I$7)))*$C$5*10),0))))</f>
        <v>32</v>
      </c>
      <c r="K25" s="15">
        <f>IF(I7&lt;10,"W",IF(I7&gt;90,"W",IF((ROUNDUP(((0.5-$K$8)*B25*9.81)/($C$6*$K$8*SIN((RADIANS($I$7)))*$C$5*10),0))&lt;1,1,ROUNDUP(((0.5-$K$8)*B25*9.81)/($C$6*$K$8*SIN((RADIANS($I$7)))*$C$5*10),0))))</f>
        <v>1</v>
      </c>
      <c r="L25" s="4"/>
      <c r="M25" s="91"/>
      <c r="N25" s="92"/>
      <c r="O25" s="92"/>
      <c r="P25" s="92"/>
      <c r="Q25" s="93"/>
    </row>
    <row r="26" spans="1:17" ht="15.75">
      <c r="A26" s="76"/>
      <c r="B26" s="12">
        <v>9500</v>
      </c>
      <c r="C26" s="13">
        <f>IF(C7&lt;10,"W",IF(C7&gt;90,"W",IF((ROUNDUP(((0.5-$C$8)*B26*9.81)/($C$6*$C$8*SIN((RADIANS($C$7)))*$C$5*10),0))&lt;1,1,ROUNDUP(((0.5-$C$8)*B26*9.81)/($C$6*$C$8*SIN((RADIANS($C$7)))*$C$5*10),0))))</f>
        <v>38</v>
      </c>
      <c r="D26" s="13">
        <f>IF(C7&lt;10,"W",IF(C7&gt;90,"W",IF((ROUNDUP(((0.5-$D$8)*B26*9.81)/($C$6*$D$8*SIN((RADIANS($C$7)))*$C$5*10),0))&lt;1,1,ROUNDUP(((0.5-$D$8)*B26*9.81)/($C$6*$D$8*SIN((RADIANS($C$7)))*$C$5*10),0))))</f>
        <v>17</v>
      </c>
      <c r="E26" s="13">
        <f>IF(C7&lt;10,"W",IF(C7&gt;90,"W",IF((ROUNDUP(((0.5-$E$8)*B26*9.81)/($C$6*$E$8*SIN((RADIANS($C$7)))*$C$5*10),0))&lt;1,1,ROUNDUP(((0.5-$E$8)*B26*9.81)/($C$6*$E$8*SIN((RADIANS($C$7)))*$C$5*10),0))))</f>
        <v>1</v>
      </c>
      <c r="F26" s="14">
        <f>IF(F7&lt;10,"W",IF(F7&gt;90,"W",IF((ROUNDUP(((0.5-$F$8)*B26*9.81)/($C$6*$F$8*SIN((RADIANS($F$7)))*$C$5*10),0))&lt;1,1,ROUNDUP(((0.5-$F$8)*B26*9.81)/($C$6*$F$8*SIN((RADIANS($F$7)))*$C$5*10),0))))</f>
        <v>44</v>
      </c>
      <c r="G26" s="14">
        <f>IF(F7&lt;10,"W",IF(F7&gt;90,"W",IF((ROUNDUP(((0.5-$G$8)*B26*9.81)/($C$6*$G$8*SIN((RADIANS($F$7)))*$C$5*10),0))&lt;1,1,ROUNDUP(((0.5-$G$8)*B26*9.81)/($C$6*$G$8*SIN((RADIANS($F$7)))*$C$5*10),0))))</f>
        <v>20</v>
      </c>
      <c r="H26" s="14">
        <f>IF(F7&lt;10,"W",IF(F7&gt;90,"W",IF((ROUNDUP(((0.5-$H$8)*B26*9.81)/($C$6*$H$8*SIN((RADIANS($F$7)))*$C$5*10),0))&lt;1,1,ROUNDUP(((0.5-$H$8)*B26*9.81)/($C$6*$H$8*SIN((RADIANS($F$7)))*$C$5*10),0))))</f>
        <v>1</v>
      </c>
      <c r="I26" s="15">
        <f>IF(I7&lt;10,"W",IF(I7&gt;90,"W",IF((ROUNDUP(((0.5-$I$8)*B26*9.81)/($C$6*$I$8*SIN((RADIANS($I$7)))*$C$5*10),0))&lt;1,1,ROUNDUP(((0.5-$I$8)*B26*9.81)/($C$6*$I$8*SIN((RADIANS($I$7)))*$C$5*10),0))))</f>
        <v>75</v>
      </c>
      <c r="J26" s="15">
        <f>IF(I7&lt;10,"W",IF(I7&gt;90,"W",IF((ROUNDUP(((0.5-$J$8)*B26*9.81)/($C$6*$J$8*SIN((RADIANS($I$7)))*$C$5*10),0))&lt;1,1,ROUNDUP(((0.5-$J$8)*B26*9.81)/($C$6*$J$8*SIN((RADIANS($I$7)))*$C$5*10),0))))</f>
        <v>34</v>
      </c>
      <c r="K26" s="15">
        <f>IF(I7&lt;10,"W",IF(I7&gt;90,"W",IF((ROUNDUP(((0.5-$K$8)*B26*9.81)/($C$6*$K$8*SIN((RADIANS($I$7)))*$C$5*10),0))&lt;1,1,ROUNDUP(((0.5-$K$8)*B26*9.81)/($C$6*$K$8*SIN((RADIANS($I$7)))*$C$5*10),0))))</f>
        <v>1</v>
      </c>
      <c r="L26" s="4"/>
      <c r="M26" s="91"/>
      <c r="N26" s="92"/>
      <c r="O26" s="92"/>
      <c r="P26" s="92"/>
      <c r="Q26" s="93"/>
    </row>
    <row r="27" spans="1:17" ht="15.75">
      <c r="A27" s="77"/>
      <c r="B27" s="12">
        <v>10000</v>
      </c>
      <c r="C27" s="13">
        <f>IF(C7&lt;10,"W",IF(C7&gt;90,"W",IF((ROUNDUP(((0.5-$C$8)*B27*9.81)/($C$6*$C$8*SIN((RADIANS($C$7)))*$C$5*10),0))&lt;1,1,ROUNDUP(((0.5-$C$8)*B27*9.81)/($C$6*$C$8*SIN((RADIANS($C$7)))*$C$5*10),0))))</f>
        <v>40</v>
      </c>
      <c r="D27" s="13">
        <f>IF(C7&lt;10,"W",IF(C7&gt;90,"W",IF((ROUNDUP(((0.5-$D$8)*B27*9.81)/($C$6*$D$8*SIN((RADIANS($C$7)))*$C$5*10),0))&lt;1,1,ROUNDUP(((0.5-$D$8)*B27*9.81)/($C$6*$D$8*SIN((RADIANS($C$7)))*$C$5*10),0))))</f>
        <v>18</v>
      </c>
      <c r="E27" s="13">
        <f>IF(C7&lt;10,"W",IF(C7&gt;90,"W",IF((ROUNDUP(((0.5-$E$8)*B27*9.81)/($C$6*$E$8*SIN((RADIANS($C$7)))*$C$5*10),0))&lt;1,1,ROUNDUP(((0.5-$E$8)*B27*9.81)/($C$6*$E$8*SIN((RADIANS($C$7)))*$C$5*10),0))))</f>
        <v>1</v>
      </c>
      <c r="F27" s="14">
        <f>IF(F7&lt;10,"W",IF(F7&gt;90,"W",IF((ROUNDUP(((0.5-$F$8)*B27*9.81)/($C$6*$F$8*SIN((RADIANS($F$7)))*$C$5*10),0))&lt;1,1,ROUNDUP(((0.5-$F$8)*B27*9.81)/($C$6*$F$8*SIN((RADIANS($F$7)))*$C$5*10),0))))</f>
        <v>46</v>
      </c>
      <c r="G27" s="14">
        <f>IF(F7&lt;10,"W",IF(F7&gt;90,"W",IF((ROUNDUP(((0.5-$G$8)*B27*9.81)/($C$6*$G$8*SIN((RADIANS($F$7)))*$C$5*10),0))&lt;1,1,ROUNDUP(((0.5-$G$8)*B27*9.81)/($C$6*$G$8*SIN((RADIANS($F$7)))*$C$5*10),0))))</f>
        <v>21</v>
      </c>
      <c r="H27" s="14">
        <f>IF(F7&lt;10,"W",IF(F7&gt;90,"W",IF((ROUNDUP(((0.5-$H$8)*B27*9.81)/($C$6*$H$8*SIN((RADIANS($F$7)))*$C$5*10),0))&lt;1,1,ROUNDUP(((0.5-$H$8)*B27*9.81)/($C$6*$H$8*SIN((RADIANS($F$7)))*$C$5*10),0))))</f>
        <v>1</v>
      </c>
      <c r="I27" s="15">
        <f>IF(I7&lt;10,"W",IF(I7&gt;90,"W",IF((ROUNDUP(((0.5-$I$8)*B27*9.81)/($C$6*$I$8*SIN((RADIANS($I$7)))*$C$5*10),0))&lt;1,1,ROUNDUP(((0.5-$I$8)*B27*9.81)/($C$6*$I$8*SIN((RADIANS($I$7)))*$C$5*10),0))))</f>
        <v>79</v>
      </c>
      <c r="J27" s="15">
        <f>IF(I7&lt;10,"W",IF(I7&gt;90,"W",IF((ROUNDUP(((0.5-$J$8)*B27*9.81)/($C$6*$J$8*SIN((RADIANS($I$7)))*$C$5*10),0))&lt;1,1,ROUNDUP(((0.5-$J$8)*B27*9.81)/($C$6*$J$8*SIN((RADIANS($I$7)))*$C$5*10),0))))</f>
        <v>35</v>
      </c>
      <c r="K27" s="15">
        <f>IF(I7&lt;10,"W",IF(I7&gt;90,"W",IF((ROUNDUP(((0.5-$K$8)*B27*9.81)/($C$6*$K$8*SIN((RADIANS($I$7)))*$C$5*10),0))&lt;1,1,ROUNDUP(((0.5-$K$8)*B27*9.81)/($C$6*$K$8*SIN((RADIANS($I$7)))*$C$5*10),0))))</f>
        <v>1</v>
      </c>
      <c r="L27" s="4"/>
      <c r="M27" s="94"/>
      <c r="N27" s="95"/>
      <c r="O27" s="95"/>
      <c r="P27" s="95"/>
      <c r="Q27" s="96"/>
    </row>
    <row r="28" spans="1:17">
      <c r="A28" s="31"/>
      <c r="B28" s="31"/>
      <c r="C28" s="31"/>
      <c r="D28" s="31"/>
      <c r="E28" s="31"/>
      <c r="F28" s="31"/>
      <c r="G28" s="31"/>
      <c r="H28" s="31"/>
      <c r="I28" s="31"/>
      <c r="J28" s="31"/>
      <c r="K28" s="31"/>
      <c r="L28" s="31"/>
      <c r="M28" s="31"/>
      <c r="N28" s="31"/>
      <c r="O28" s="31"/>
      <c r="P28" s="31"/>
      <c r="Q28" s="31"/>
    </row>
    <row r="29" spans="1:17">
      <c r="A29" s="31"/>
      <c r="B29" s="31"/>
      <c r="C29" s="31"/>
      <c r="D29" s="31"/>
      <c r="E29" s="31"/>
      <c r="F29" s="31"/>
      <c r="G29" s="31"/>
      <c r="H29" s="31"/>
      <c r="I29" s="31"/>
      <c r="J29" s="31"/>
      <c r="K29" s="31"/>
      <c r="L29" s="31"/>
      <c r="M29" s="31"/>
      <c r="N29" s="31"/>
      <c r="O29" s="31"/>
      <c r="P29" s="31"/>
      <c r="Q29" s="31"/>
    </row>
    <row r="30" spans="1:17">
      <c r="A30" s="31"/>
      <c r="B30" s="31"/>
      <c r="C30" s="31"/>
      <c r="D30" s="31"/>
      <c r="E30" s="31"/>
      <c r="F30" s="31"/>
      <c r="G30" s="31"/>
      <c r="H30" s="31"/>
      <c r="I30" s="31"/>
      <c r="J30" s="31"/>
      <c r="K30" s="31"/>
      <c r="L30" s="31"/>
      <c r="M30" s="31"/>
      <c r="N30" s="31"/>
      <c r="O30" s="31"/>
      <c r="P30" s="31"/>
      <c r="Q30" s="31"/>
    </row>
    <row r="31" spans="1:17">
      <c r="A31" s="31"/>
      <c r="B31" s="31"/>
      <c r="C31" s="31"/>
      <c r="D31" s="31"/>
      <c r="E31" s="31"/>
      <c r="F31" s="31"/>
      <c r="G31" s="31"/>
      <c r="H31" s="31"/>
      <c r="I31" s="31"/>
      <c r="J31" s="31"/>
      <c r="K31" s="31"/>
      <c r="L31" s="31"/>
      <c r="M31" s="31"/>
      <c r="N31" s="31"/>
      <c r="O31" s="31"/>
      <c r="P31" s="31"/>
      <c r="Q31" s="31"/>
    </row>
    <row r="32" spans="1:17">
      <c r="A32" s="31"/>
      <c r="B32" s="31"/>
      <c r="C32" s="31"/>
      <c r="D32" s="31"/>
      <c r="E32" s="31"/>
      <c r="F32" s="31"/>
      <c r="G32" s="31"/>
      <c r="H32" s="31"/>
      <c r="I32" s="31"/>
      <c r="J32" s="31"/>
      <c r="K32" s="31"/>
      <c r="L32" s="31"/>
      <c r="M32" s="31"/>
      <c r="N32" s="31"/>
      <c r="O32" s="31"/>
      <c r="P32" s="31"/>
      <c r="Q32" s="31"/>
    </row>
    <row r="33" spans="1:17">
      <c r="A33" s="31"/>
      <c r="B33" s="31"/>
      <c r="C33" s="31"/>
      <c r="D33" s="31"/>
      <c r="E33" s="31"/>
      <c r="F33" s="31"/>
      <c r="G33" s="31"/>
      <c r="H33" s="31"/>
      <c r="I33" s="31"/>
      <c r="J33" s="31"/>
      <c r="K33" s="31"/>
      <c r="L33" s="31"/>
      <c r="M33" s="31"/>
      <c r="N33" s="31"/>
      <c r="O33" s="31"/>
      <c r="P33" s="31"/>
      <c r="Q33" s="31"/>
    </row>
    <row r="34" spans="1:17">
      <c r="A34" s="31"/>
      <c r="B34" s="31"/>
      <c r="C34" s="31"/>
      <c r="D34" s="31"/>
      <c r="E34" s="31"/>
      <c r="F34" s="31"/>
      <c r="G34" s="31"/>
      <c r="H34" s="31"/>
      <c r="I34" s="31"/>
      <c r="J34" s="31"/>
      <c r="K34" s="31"/>
      <c r="L34" s="31"/>
      <c r="M34" s="31"/>
      <c r="N34" s="31"/>
      <c r="O34" s="31"/>
      <c r="P34" s="31"/>
      <c r="Q34" s="31"/>
    </row>
    <row r="35" spans="1:17">
      <c r="A35" s="31"/>
      <c r="B35" s="31"/>
      <c r="C35" s="31"/>
      <c r="D35" s="31"/>
      <c r="E35" s="31"/>
      <c r="F35" s="31"/>
      <c r="G35" s="31"/>
      <c r="H35" s="31"/>
      <c r="I35" s="31"/>
      <c r="J35" s="31"/>
      <c r="K35" s="31"/>
      <c r="L35" s="31"/>
      <c r="M35" s="31"/>
      <c r="N35" s="31"/>
      <c r="O35" s="31"/>
      <c r="P35" s="31"/>
      <c r="Q35" s="31"/>
    </row>
    <row r="36" spans="1:17">
      <c r="A36" s="31"/>
      <c r="B36" s="31"/>
      <c r="C36" s="31"/>
      <c r="D36" s="31"/>
      <c r="E36" s="31"/>
      <c r="F36" s="31"/>
      <c r="G36" s="31"/>
      <c r="H36" s="31"/>
      <c r="I36" s="31"/>
      <c r="J36" s="31"/>
      <c r="K36" s="31"/>
      <c r="L36" s="31"/>
      <c r="M36" s="31"/>
      <c r="N36" s="31"/>
      <c r="O36" s="31"/>
      <c r="P36" s="31"/>
      <c r="Q36" s="31"/>
    </row>
    <row r="37" spans="1:17">
      <c r="A37" s="31"/>
      <c r="B37" s="31"/>
      <c r="C37" s="31"/>
      <c r="D37" s="31"/>
      <c r="E37" s="31"/>
      <c r="F37" s="31"/>
      <c r="G37" s="31"/>
      <c r="H37" s="31"/>
      <c r="I37" s="31"/>
      <c r="J37" s="31"/>
      <c r="K37" s="31"/>
      <c r="L37" s="31"/>
      <c r="M37" s="31"/>
      <c r="N37" s="31"/>
      <c r="O37" s="31"/>
      <c r="P37" s="31"/>
      <c r="Q37" s="31"/>
    </row>
    <row r="38" spans="1:17">
      <c r="A38" s="31"/>
      <c r="B38" s="31"/>
      <c r="C38" s="31"/>
      <c r="D38" s="31"/>
      <c r="E38" s="31"/>
      <c r="F38" s="31"/>
      <c r="G38" s="31"/>
      <c r="H38" s="31"/>
      <c r="I38" s="31"/>
      <c r="J38" s="31"/>
      <c r="K38" s="31"/>
      <c r="L38" s="31"/>
      <c r="M38" s="31"/>
      <c r="N38" s="31"/>
      <c r="O38" s="31"/>
      <c r="P38" s="31"/>
      <c r="Q38" s="31"/>
    </row>
  </sheetData>
  <sheetProtection password="FCDD" sheet="1" objects="1" scenarios="1" selectLockedCells="1"/>
  <mergeCells count="19">
    <mergeCell ref="A8:B8"/>
    <mergeCell ref="A9:A27"/>
    <mergeCell ref="M16:N16"/>
    <mergeCell ref="M17:N17"/>
    <mergeCell ref="M18:N18"/>
    <mergeCell ref="M19:N19"/>
    <mergeCell ref="M20:Q27"/>
    <mergeCell ref="A6:B6"/>
    <mergeCell ref="C6:K6"/>
    <mergeCell ref="A7:B7"/>
    <mergeCell ref="C7:E7"/>
    <mergeCell ref="F7:H7"/>
    <mergeCell ref="I7:K7"/>
    <mergeCell ref="A1:K1"/>
    <mergeCell ref="A2:K2"/>
    <mergeCell ref="A3:K3"/>
    <mergeCell ref="A4:K4"/>
    <mergeCell ref="A5:B5"/>
    <mergeCell ref="C5:K5"/>
  </mergeCells>
  <dataValidations count="1">
    <dataValidation type="list" allowBlank="1" showInputMessage="1" showErrorMessage="1" sqref="C6:K6">
      <formula1>zahlen</formula1>
    </dataValidation>
  </dataValidations>
  <pageMargins left="0.7" right="0.7" top="0.78740157499999996" bottom="0.78740157499999996" header="0.3" footer="0.3"/>
  <pageSetup paperSize="9" scale="66" orientation="landscape" r:id="rId1"/>
  <drawing r:id="rId2"/>
</worksheet>
</file>

<file path=xl/worksheets/sheet3.xml><?xml version="1.0" encoding="utf-8"?>
<worksheet xmlns="http://schemas.openxmlformats.org/spreadsheetml/2006/main" xmlns:r="http://schemas.openxmlformats.org/officeDocument/2006/relationships">
  <dimension ref="A1:A2"/>
  <sheetViews>
    <sheetView workbookViewId="0">
      <selection activeCell="B5" sqref="B5"/>
    </sheetView>
  </sheetViews>
  <sheetFormatPr baseColWidth="10" defaultRowHeight="15"/>
  <sheetData>
    <row r="1" spans="1:1" ht="26.25">
      <c r="A1" s="32">
        <v>1.5</v>
      </c>
    </row>
    <row r="2" spans="1:1" ht="26.25">
      <c r="A2" s="32">
        <v>2</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Freistehende Ladung</vt:lpstr>
      <vt:lpstr>Formschluss nach vorne</vt:lpstr>
      <vt:lpstr>zahlen</vt:lpstr>
      <vt:lpstr>zahlen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Ralf Naujok</dc:creator>
  <cp:lastModifiedBy>Ralf Naujok</cp:lastModifiedBy>
  <cp:lastPrinted>2012-07-29T17:50:58Z</cp:lastPrinted>
  <dcterms:created xsi:type="dcterms:W3CDTF">2012-07-29T17:06:00Z</dcterms:created>
  <dcterms:modified xsi:type="dcterms:W3CDTF">2012-07-29T18:23:14Z</dcterms:modified>
</cp:coreProperties>
</file>